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es.IUESUMER\Downloads\"/>
    </mc:Choice>
  </mc:AlternateContent>
  <bookViews>
    <workbookView xWindow="0" yWindow="0" windowWidth="28800" windowHeight="14130"/>
  </bookViews>
  <sheets>
    <sheet name="SIMULADOR DE CUOTA " sheetId="3" r:id="rId1"/>
    <sheet name="SOLICITUD DE CRÉDITO" sheetId="1" r:id="rId2"/>
    <sheet name="Información comité de crédito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9" i="3"/>
  <c r="D8" i="3"/>
  <c r="D7" i="3"/>
  <c r="D28" i="3" l="1"/>
  <c r="D27" i="3" s="1"/>
  <c r="G20" i="3"/>
  <c r="D20" i="3"/>
  <c r="G19" i="3"/>
  <c r="D19" i="3"/>
  <c r="G18" i="3"/>
  <c r="D18" i="3"/>
  <c r="G17" i="3"/>
  <c r="D17" i="3"/>
  <c r="F59" i="6" l="1"/>
  <c r="E59" i="6"/>
  <c r="C50" i="6" l="1"/>
  <c r="E50" i="6"/>
  <c r="F46" i="6" l="1"/>
  <c r="E10" i="3" l="1"/>
  <c r="E9" i="3"/>
  <c r="E8" i="3"/>
  <c r="E7" i="3"/>
  <c r="F63" i="6"/>
  <c r="G64" i="6" l="1"/>
  <c r="G65" i="6" s="1"/>
  <c r="C63" i="6" l="1"/>
  <c r="C61" i="6" s="1"/>
</calcChain>
</file>

<file path=xl/comments1.xml><?xml version="1.0" encoding="utf-8"?>
<comments xmlns="http://schemas.openxmlformats.org/spreadsheetml/2006/main">
  <authors>
    <author>FEES</author>
  </authors>
  <commentList>
    <comment ref="O19" authorId="0" shapeId="0">
      <text>
        <r>
          <rPr>
            <b/>
            <sz val="9"/>
            <color indexed="81"/>
            <rFont val="Tahoma"/>
            <family val="2"/>
          </rPr>
          <t xml:space="preserve">Dato arrastrado automaticamente del recuadro "Simulador de crédito"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 xml:space="preserve">Dato arrastrado automaticamente del recuadro "Simulador de crédito"
</t>
        </r>
      </text>
    </comment>
  </commentList>
</comments>
</file>

<file path=xl/sharedStrings.xml><?xml version="1.0" encoding="utf-8"?>
<sst xmlns="http://schemas.openxmlformats.org/spreadsheetml/2006/main" count="154" uniqueCount="135">
  <si>
    <t xml:space="preserve">FORMATO SOLICITUD DE CRÉDITO </t>
  </si>
  <si>
    <t xml:space="preserve">CUOTA </t>
  </si>
  <si>
    <t>FONDO DE EMPLEADOS DE LA INSTITUCIÓN UNIVERSITARIA ESUMER</t>
  </si>
  <si>
    <t xml:space="preserve">TASAS DE INTERES </t>
  </si>
  <si>
    <t>Lineas</t>
  </si>
  <si>
    <t xml:space="preserve">Tiempo máximo  </t>
  </si>
  <si>
    <t xml:space="preserve">Tasas de interés mensual </t>
  </si>
  <si>
    <t>Vehículo</t>
  </si>
  <si>
    <t>72 meses</t>
  </si>
  <si>
    <t>Vivienda</t>
  </si>
  <si>
    <t>96 meses</t>
  </si>
  <si>
    <t>Educación</t>
  </si>
  <si>
    <t>12 meses</t>
  </si>
  <si>
    <t xml:space="preserve">Libre Inversión </t>
  </si>
  <si>
    <t>36 meses</t>
  </si>
  <si>
    <t>SIMULADOR DE CRÉDITO</t>
  </si>
  <si>
    <t>LÍNEA DE PRESTAMO</t>
  </si>
  <si>
    <t>VALOR PRESTAMO</t>
  </si>
  <si>
    <t>No. Cuotas</t>
  </si>
  <si>
    <t>Vr Cuota</t>
  </si>
  <si>
    <t>INTERES</t>
  </si>
  <si>
    <t xml:space="preserve">MONTOS MÁXIMOS PARA CADA LINEA DE CRÉDITO </t>
  </si>
  <si>
    <t>DESTINO</t>
  </si>
  <si>
    <t>SMMLV</t>
  </si>
  <si>
    <t>Valor total</t>
  </si>
  <si>
    <t xml:space="preserve">LIBRE INVERSIÓN </t>
  </si>
  <si>
    <t xml:space="preserve">VEHICULO </t>
  </si>
  <si>
    <t xml:space="preserve">EDUCACIÓN </t>
  </si>
  <si>
    <t>VIVIENDA</t>
  </si>
  <si>
    <t>Huella dactilar (Índice derecho)</t>
  </si>
  <si>
    <t xml:space="preserve">DEUDOR </t>
  </si>
  <si>
    <t xml:space="preserve">REGISTRO DE HUELLA DACTILAR </t>
  </si>
  <si>
    <t>El reporte y permanencia de la información se ajusta a las normas  vigentes establecidas por la Asociación Bancaria de Colombia.</t>
  </si>
  <si>
    <t>Así mismo, autorizo expresa e irrevocablemente al FEES, a verificar todos los antecedentes referentes a mi comportamiento frente al Sector Financiero, hábitos comerciales, manejo de cuenta (s) corriente (s) y, en general, frente al cumplimiento de las obligaciones.</t>
  </si>
  <si>
    <t>identificado como aparece al pie de mi firma, obrando en mi propio nombre. Autorizo al Fondo de Empleados de la Institución Universitaria Esumer -FEES- a procesar, solicitar, divulgar obtener de cualquier fuente y/o a reportar a la CIFIN -(Central de Información del sector Financiero que administra la Asociación Bancaria de Colombia)- o cualquier otra entidad nacional o internacional que maneje o administre bases de datos, toda la información y referencias relativas a mi persona.</t>
  </si>
  <si>
    <t>Yo______________________________________________________________________ deudor,</t>
  </si>
  <si>
    <t xml:space="preserve">Diligenciar la siguiente autorización </t>
  </si>
  <si>
    <t xml:space="preserve">AUTORIZACIÓN PARA ACCESO DE INFORMACIÓN </t>
  </si>
  <si>
    <t>Mensuales</t>
  </si>
  <si>
    <t>ea</t>
  </si>
  <si>
    <t xml:space="preserve">  NIT: 811012552-8</t>
  </si>
  <si>
    <t>Firma: _______________________</t>
  </si>
  <si>
    <t># de cédula: __________________</t>
  </si>
  <si>
    <t>Nombre: _____________________</t>
  </si>
  <si>
    <t>CODEUDOR</t>
  </si>
  <si>
    <t>← Digitar monto del crédito</t>
  </si>
  <si>
    <r>
      <t xml:space="preserve">Quien suministre información que no corresponda  a la realidad incurre en el delito de falsedad en documento privado. Art 289 CP. </t>
    </r>
    <r>
      <rPr>
        <sz val="11"/>
        <color indexed="8"/>
        <rFont val="Arial Narrow"/>
        <family val="2"/>
      </rPr>
      <t>El que falsifique documento privado que pueda servir de prueba, incurrirá, si lo usa, en prisión de dieciséis (16) a ciento ocho (108) meses.</t>
    </r>
  </si>
  <si>
    <t xml:space="preserve">      ← Seleccionar modalidad de crédito</t>
  </si>
  <si>
    <t>OBSERVACIONES:</t>
  </si>
  <si>
    <t>INFORMACIÓN EXCLUSIVA PARA EL COMITÉ DE CREDITO</t>
  </si>
  <si>
    <t xml:space="preserve">INFORMACIÓN DE AHORROS </t>
  </si>
  <si>
    <t xml:space="preserve">SALDO A LA FECHA </t>
  </si>
  <si>
    <t xml:space="preserve">% DE AHORRO </t>
  </si>
  <si>
    <t xml:space="preserve">AHORRO PERMANENTE </t>
  </si>
  <si>
    <t xml:space="preserve">APORTES ORDINARIOS </t>
  </si>
  <si>
    <t xml:space="preserve">AHORRO NAVIDEÑO </t>
  </si>
  <si>
    <t xml:space="preserve">AHORRO VOLUNTARIO </t>
  </si>
  <si>
    <t>TOTAL</t>
  </si>
  <si>
    <t xml:space="preserve">INFORMACIÓN DE CRÉDITOS </t>
  </si>
  <si>
    <t>TIPO DE LÍNEA</t>
  </si>
  <si>
    <t>VALOR ADEUDADO</t>
  </si>
  <si>
    <t xml:space="preserve">% AMORTIZADO </t>
  </si>
  <si>
    <t xml:space="preserve">TOTAL </t>
  </si>
  <si>
    <t xml:space="preserve">ESCENARIO CON EL NUEVO CRÉDITO </t>
  </si>
  <si>
    <t xml:space="preserve">VALOR SOLICITADO </t>
  </si>
  <si>
    <t xml:space="preserve">TIEMPO </t>
  </si>
  <si>
    <t xml:space="preserve">DEDUCCIONES </t>
  </si>
  <si>
    <t xml:space="preserve">NIVEL DE ENDEUDAMIENTO </t>
  </si>
  <si>
    <t xml:space="preserve">RESPUESTA A SOLICITUD PRESENTADA </t>
  </si>
  <si>
    <t>APROBADA</t>
  </si>
  <si>
    <t xml:space="preserve">NO APROBADA </t>
  </si>
  <si>
    <t xml:space="preserve">Firma Comité de Crédito </t>
  </si>
  <si>
    <t>SALARIO ACTUAL</t>
  </si>
  <si>
    <t>TIPOS DE AHORROS</t>
  </si>
  <si>
    <t xml:space="preserve">Yo______________________________________________________________________ codeudor, </t>
  </si>
  <si>
    <t>TASAS DE INTERÉS M.V</t>
  </si>
  <si>
    <t>Mensual</t>
  </si>
  <si>
    <t xml:space="preserve">TIEMPO MÁXIMO  </t>
  </si>
  <si>
    <t>← Deuda total asociado</t>
  </si>
  <si>
    <t>TASA DE INTERÉS E.A</t>
  </si>
  <si>
    <t>FECHA DE APERTURA</t>
  </si>
  <si>
    <t>FECHA DE VENCIMIENTO</t>
  </si>
  <si>
    <t>AFILIACIONES Y CONVENIOS</t>
  </si>
  <si>
    <r>
      <t xml:space="preserve">Sólo diligenciar los campos resaltados en </t>
    </r>
    <r>
      <rPr>
        <b/>
        <i/>
        <sz val="26"/>
        <color rgb="FFFF0000"/>
        <rFont val="Century Gothic"/>
        <family val="2"/>
      </rPr>
      <t>ROJO</t>
    </r>
  </si>
  <si>
    <t xml:space="preserve">FONDO DE EMPLEADOS DE LA UNIVESIDAD ESUMER - FEES </t>
  </si>
  <si>
    <t>FECHA</t>
  </si>
  <si>
    <t>NOMBRES Y APELLIDOS</t>
  </si>
  <si>
    <t>CORREO ELECTRÓNICO</t>
  </si>
  <si>
    <t>CARGO</t>
  </si>
  <si>
    <t>CELULAR</t>
  </si>
  <si>
    <t>TIPO DE CRÉDITO</t>
  </si>
  <si>
    <t>AUTORIZACIÓN PARA CONSULTAR EN LAS CENTRALES DE RIESGO</t>
  </si>
  <si>
    <t>DEUDOR</t>
  </si>
  <si>
    <t>CC ______________ de ____________</t>
  </si>
  <si>
    <t>NOMBRES ________________________</t>
  </si>
  <si>
    <t>APELLIDOS _______________________</t>
  </si>
  <si>
    <t>FIRMA ___________________________</t>
  </si>
  <si>
    <t>FIRMA DEL SOLICITANTE</t>
  </si>
  <si>
    <t>AUTORIZACIÓN DE DEDUCCIONES Y NOTIFICACIONES</t>
  </si>
  <si>
    <t>El presente escrito presta mérito ejecutivo para que hagan exigible el saldo insoluto</t>
  </si>
  <si>
    <t>_________________________________</t>
  </si>
  <si>
    <t>NÚMERO DE CUOTAS</t>
  </si>
  <si>
    <t>D</t>
  </si>
  <si>
    <t>M</t>
  </si>
  <si>
    <t>CUOTAS EXTRAS</t>
  </si>
  <si>
    <t>SI</t>
  </si>
  <si>
    <t>NO</t>
  </si>
  <si>
    <r>
      <t xml:space="preserve">Quien suministre información que no corresponda a la realidad incurre en el delito de falsedad en documento privado. Art 289 CP. </t>
    </r>
    <r>
      <rPr>
        <i/>
        <sz val="9"/>
        <color rgb="FF000000"/>
        <rFont val="Century Gothic"/>
        <family val="2"/>
        <scheme val="major"/>
      </rPr>
      <t>El que falsifique documento privado que pueda servir de prueba, incurrirá, si lo usa, en prisión de dieciséis (16) a ciento ocho (108) meses.</t>
    </r>
  </si>
  <si>
    <t>AAAA</t>
  </si>
  <si>
    <t>TELEFONO</t>
  </si>
  <si>
    <t>ÁREA O DEPENDENCIA</t>
  </si>
  <si>
    <t>CÉDULA</t>
  </si>
  <si>
    <t>VEHICULO</t>
  </si>
  <si>
    <t>VALOR SOLICITADO $</t>
  </si>
  <si>
    <t xml:space="preserve">INFORMACIÓN DEL CRÉDITO </t>
  </si>
  <si>
    <t>INFORMACIÓN DEL DESEMBOLSO</t>
  </si>
  <si>
    <t>NOMBRE Y APELLIDO DEL TITULAR DE LA CUENTA</t>
  </si>
  <si>
    <t>ENTIDAD BANCARIA</t>
  </si>
  <si>
    <t># DE LA CUENTA</t>
  </si>
  <si>
    <t>AHORRO</t>
  </si>
  <si>
    <t>CORRIENTE</t>
  </si>
  <si>
    <t>OBSERVACIONES ASOCIADO</t>
  </si>
  <si>
    <t>INFORMACIÓN PERSONAL</t>
  </si>
  <si>
    <t>EDUCATIVO</t>
  </si>
  <si>
    <t>LIBRE INVERSIÓN</t>
  </si>
  <si>
    <t>Pagína 1 de 2</t>
  </si>
  <si>
    <t>Pagína 2 de 2</t>
  </si>
  <si>
    <r>
      <t xml:space="preserve">← Digitar # de cuotas </t>
    </r>
    <r>
      <rPr>
        <b/>
        <sz val="11"/>
        <color rgb="FFFF0000"/>
        <rFont val="Century Gothic"/>
        <family val="2"/>
      </rPr>
      <t xml:space="preserve">(MENSUALES) </t>
    </r>
  </si>
  <si>
    <t>VALOR DE LA CUOTA $</t>
  </si>
  <si>
    <t>NÚMERO DE CÉDULA DEL TITULAR DE LA CUENTA</t>
  </si>
  <si>
    <r>
      <t>Imprimir y diligenciar fisicamente la siguiente hoja '</t>
    </r>
    <r>
      <rPr>
        <b/>
        <i/>
        <sz val="16"/>
        <color theme="9" tint="-0.249977111117893"/>
        <rFont val="Century Gothic"/>
        <family val="2"/>
      </rPr>
      <t>SOLICITUD DE CRÉDITO</t>
    </r>
    <r>
      <rPr>
        <b/>
        <i/>
        <sz val="16"/>
        <rFont val="Century Gothic"/>
        <family val="2"/>
      </rPr>
      <t xml:space="preserve">' </t>
    </r>
  </si>
  <si>
    <t>Solo serán válidas aquellas que se entreguen en la oficina del FEES con firma y huella​.​</t>
  </si>
  <si>
    <t>60 meses</t>
  </si>
  <si>
    <t xml:space="preserve">120 meses </t>
  </si>
  <si>
    <t>24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</si>
</sst>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"/>
    <numFmt numFmtId="166" formatCode="&quot;$&quot;\ #,##0;[Red]&quot;$&quot;\ \-#,##0"/>
    <numFmt numFmtId="167" formatCode="&quot;$&quot;\ #,##0_);[Red]\(&quot;$&quot;\ #,##0\)"/>
    <numFmt numFmtId="168" formatCode="_-* #,##0_-;\-* #,##0_-;_-* &quot;-&quot;??_-;_-@_-"/>
    <numFmt numFmtId="169" formatCode="_-&quot;$&quot;* #,##0_-;\-&quot;$&quot;* #,##0_-;_-&quot;$&quot;* &quot;-&quot;??_-;_-@_-"/>
    <numFmt numFmtId="170" formatCode="[$$-240A]\ #,##0"/>
    <numFmt numFmtId="171" formatCode="0.0%"/>
    <numFmt numFmtId="172" formatCode="_(* #,##0_);_(* \(#,##0\);_(* &quot;-&quot;??_);_(@_)"/>
  </numFmts>
  <fonts count="45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11"/>
      <name val="Century Gothic"/>
      <family val="2"/>
    </font>
    <font>
      <sz val="11"/>
      <color indexed="8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Century Gothic"/>
      <family val="2"/>
      <scheme val="minor"/>
    </font>
    <font>
      <i/>
      <sz val="11"/>
      <color theme="1"/>
      <name val="Arial Narrow"/>
      <family val="2"/>
    </font>
    <font>
      <b/>
      <sz val="11"/>
      <name val="Century Gothic"/>
      <family val="2"/>
    </font>
    <font>
      <b/>
      <i/>
      <sz val="16"/>
      <name val="Century Gothic"/>
      <family val="2"/>
    </font>
    <font>
      <sz val="11"/>
      <color theme="1"/>
      <name val="Century Gothic"/>
      <family val="2"/>
    </font>
    <font>
      <b/>
      <i/>
      <u/>
      <sz val="11"/>
      <color theme="1"/>
      <name val="Arial Narrow"/>
      <family val="2"/>
    </font>
    <font>
      <sz val="11"/>
      <name val="Arial Narrow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i/>
      <sz val="26"/>
      <name val="Century Gothic"/>
      <family val="2"/>
    </font>
    <font>
      <b/>
      <i/>
      <sz val="26"/>
      <color rgb="FFFF0000"/>
      <name val="Century Gothic"/>
      <family val="2"/>
    </font>
    <font>
      <sz val="26"/>
      <name val="Century Gothic"/>
      <family val="2"/>
    </font>
    <font>
      <sz val="9"/>
      <color theme="0"/>
      <name val="Century Gothic"/>
      <family val="2"/>
    </font>
    <font>
      <sz val="10"/>
      <name val="Questrial"/>
    </font>
    <font>
      <sz val="11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0" tint="-0.249977111117893"/>
      <name val="Century Gothic"/>
      <family val="2"/>
      <scheme val="major"/>
    </font>
    <font>
      <sz val="9"/>
      <color theme="0" tint="-0.249977111117893"/>
      <name val="Century Gothic"/>
      <family val="2"/>
      <scheme val="major"/>
    </font>
    <font>
      <sz val="11"/>
      <color rgb="FF221F20"/>
      <name val="Century Gothic"/>
      <family val="2"/>
      <scheme val="major"/>
    </font>
    <font>
      <b/>
      <i/>
      <u/>
      <sz val="9"/>
      <color rgb="FF000000"/>
      <name val="Century Gothic"/>
      <family val="2"/>
      <scheme val="major"/>
    </font>
    <font>
      <b/>
      <i/>
      <u/>
      <sz val="11"/>
      <color rgb="FF000000"/>
      <name val="Century Gothic"/>
      <family val="2"/>
      <scheme val="major"/>
    </font>
    <font>
      <sz val="11"/>
      <name val="Century Gothic"/>
      <family val="2"/>
      <scheme val="major"/>
    </font>
    <font>
      <b/>
      <sz val="14"/>
      <color theme="1"/>
      <name val="Century Gothic"/>
      <family val="2"/>
      <scheme val="major"/>
    </font>
    <font>
      <b/>
      <sz val="16"/>
      <color theme="1"/>
      <name val="Century Gothic"/>
      <family val="2"/>
      <scheme val="major"/>
    </font>
    <font>
      <i/>
      <sz val="9"/>
      <color rgb="FF000000"/>
      <name val="Century Gothic"/>
      <family val="2"/>
      <scheme val="major"/>
    </font>
    <font>
      <sz val="14"/>
      <color theme="1"/>
      <name val="Century Gothic"/>
      <family val="2"/>
      <scheme val="major"/>
    </font>
    <font>
      <i/>
      <sz val="11"/>
      <color theme="1"/>
      <name val="Century Gothic"/>
      <family val="2"/>
      <scheme val="major"/>
    </font>
    <font>
      <sz val="9"/>
      <name val="Century Gothic"/>
      <family val="2"/>
    </font>
    <font>
      <b/>
      <sz val="9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  <scheme val="major"/>
    </font>
    <font>
      <sz val="8"/>
      <color theme="0" tint="-0.34998626667073579"/>
      <name val="Century Gothic"/>
      <family val="2"/>
      <scheme val="major"/>
    </font>
    <font>
      <b/>
      <i/>
      <sz val="16"/>
      <color theme="9" tint="-0.249977111117893"/>
      <name val="Century Gothic"/>
      <family val="2"/>
    </font>
    <font>
      <i/>
      <sz val="20"/>
      <color theme="9" tint="-0.249977111117893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427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left"/>
    </xf>
    <xf numFmtId="10" fontId="7" fillId="0" borderId="19" xfId="2" applyNumberFormat="1" applyFont="1" applyFill="1" applyBorder="1"/>
    <xf numFmtId="0" fontId="7" fillId="0" borderId="2" xfId="0" applyFont="1" applyFill="1" applyBorder="1" applyAlignment="1">
      <alignment horizontal="left"/>
    </xf>
    <xf numFmtId="10" fontId="7" fillId="0" borderId="20" xfId="2" applyNumberFormat="1" applyFont="1" applyFill="1" applyBorder="1"/>
    <xf numFmtId="0" fontId="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Fill="1"/>
    <xf numFmtId="168" fontId="7" fillId="0" borderId="0" xfId="1" applyNumberFormat="1" applyFont="1" applyFill="1"/>
    <xf numFmtId="10" fontId="7" fillId="0" borderId="0" xfId="2" applyNumberFormat="1" applyFont="1" applyFill="1"/>
    <xf numFmtId="168" fontId="7" fillId="0" borderId="0" xfId="1" applyNumberFormat="1" applyFont="1" applyFill="1" applyBorder="1"/>
    <xf numFmtId="168" fontId="7" fillId="0" borderId="0" xfId="1" applyNumberFormat="1" applyFont="1" applyFill="1" applyAlignment="1"/>
    <xf numFmtId="0" fontId="7" fillId="0" borderId="0" xfId="0" applyFont="1" applyFill="1" applyAlignment="1"/>
    <xf numFmtId="168" fontId="12" fillId="0" borderId="0" xfId="1" applyNumberFormat="1" applyFont="1" applyFill="1" applyAlignment="1"/>
    <xf numFmtId="0" fontId="12" fillId="0" borderId="0" xfId="0" applyFont="1" applyFill="1" applyAlignment="1"/>
    <xf numFmtId="0" fontId="12" fillId="3" borderId="3" xfId="0" applyFont="1" applyFill="1" applyBorder="1"/>
    <xf numFmtId="0" fontId="12" fillId="3" borderId="17" xfId="0" applyFont="1" applyFill="1" applyBorder="1"/>
    <xf numFmtId="168" fontId="12" fillId="0" borderId="0" xfId="1" applyNumberFormat="1" applyFont="1" applyFill="1" applyBorder="1" applyAlignment="1"/>
    <xf numFmtId="166" fontId="7" fillId="0" borderId="0" xfId="0" applyNumberFormat="1" applyFont="1" applyFill="1" applyBorder="1" applyAlignment="1"/>
    <xf numFmtId="168" fontId="7" fillId="0" borderId="0" xfId="1" applyNumberFormat="1" applyFont="1" applyFill="1" applyBorder="1" applyAlignment="1"/>
    <xf numFmtId="0" fontId="12" fillId="0" borderId="0" xfId="0" applyFont="1" applyFill="1" applyBorder="1"/>
    <xf numFmtId="10" fontId="7" fillId="0" borderId="0" xfId="2" applyNumberFormat="1" applyFont="1" applyFill="1" applyBorder="1"/>
    <xf numFmtId="0" fontId="12" fillId="0" borderId="0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4" fillId="0" borderId="0" xfId="0" applyFont="1" applyProtection="1">
      <protection locked="0"/>
    </xf>
    <xf numFmtId="0" fontId="14" fillId="0" borderId="0" xfId="0" applyFont="1"/>
    <xf numFmtId="0" fontId="14" fillId="2" borderId="0" xfId="0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9" xfId="0" applyFont="1" applyBorder="1"/>
    <xf numFmtId="0" fontId="0" fillId="0" borderId="23" xfId="0" applyFont="1" applyBorder="1"/>
    <xf numFmtId="0" fontId="0" fillId="0" borderId="10" xfId="0" applyFont="1" applyBorder="1"/>
    <xf numFmtId="0" fontId="0" fillId="0" borderId="0" xfId="0" applyFont="1" applyBorder="1"/>
    <xf numFmtId="0" fontId="3" fillId="0" borderId="0" xfId="0" applyFont="1" applyAlignment="1">
      <alignment horizontal="justify" vertical="center" wrapText="1"/>
    </xf>
    <xf numFmtId="0" fontId="0" fillId="0" borderId="24" xfId="0" applyFont="1" applyBorder="1"/>
    <xf numFmtId="0" fontId="2" fillId="0" borderId="25" xfId="0" applyFont="1" applyBorder="1" applyAlignment="1">
      <alignment horizontal="center" vertical="top"/>
    </xf>
    <xf numFmtId="0" fontId="0" fillId="0" borderId="25" xfId="0" applyFont="1" applyBorder="1"/>
    <xf numFmtId="0" fontId="11" fillId="0" borderId="7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8" xfId="0" applyFont="1" applyBorder="1"/>
    <xf numFmtId="0" fontId="16" fillId="0" borderId="0" xfId="0" applyFont="1" applyAlignment="1">
      <alignment horizontal="justify" vertical="center" wrapText="1"/>
    </xf>
    <xf numFmtId="0" fontId="7" fillId="0" borderId="0" xfId="0" applyFont="1"/>
    <xf numFmtId="0" fontId="7" fillId="2" borderId="0" xfId="0" applyFont="1" applyFill="1" applyProtection="1">
      <protection locked="0"/>
    </xf>
    <xf numFmtId="0" fontId="7" fillId="2" borderId="0" xfId="0" applyFont="1" applyFill="1"/>
    <xf numFmtId="0" fontId="12" fillId="2" borderId="0" xfId="0" applyFont="1" applyFill="1" applyAlignment="1" applyProtection="1">
      <alignment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protection locked="0"/>
    </xf>
    <xf numFmtId="10" fontId="7" fillId="2" borderId="0" xfId="0" applyNumberFormat="1" applyFont="1" applyFill="1" applyBorder="1" applyAlignment="1" applyProtection="1">
      <alignment vertical="center"/>
      <protection locked="0"/>
    </xf>
    <xf numFmtId="168" fontId="7" fillId="2" borderId="28" xfId="1" applyNumberFormat="1" applyFont="1" applyFill="1" applyBorder="1" applyAlignment="1" applyProtection="1">
      <alignment vertical="center"/>
      <protection locked="0"/>
    </xf>
    <xf numFmtId="9" fontId="7" fillId="2" borderId="0" xfId="0" applyNumberFormat="1" applyFont="1" applyFill="1" applyBorder="1" applyAlignment="1" applyProtection="1">
      <alignment vertical="center"/>
      <protection locked="0"/>
    </xf>
    <xf numFmtId="168" fontId="7" fillId="2" borderId="28" xfId="1" applyNumberFormat="1" applyFont="1" applyFill="1" applyBorder="1" applyProtection="1">
      <protection locked="0"/>
    </xf>
    <xf numFmtId="165" fontId="12" fillId="2" borderId="28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/>
      <protection locked="0"/>
    </xf>
    <xf numFmtId="171" fontId="7" fillId="2" borderId="28" xfId="2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Protection="1">
      <protection locked="0"/>
    </xf>
    <xf numFmtId="0" fontId="12" fillId="2" borderId="28" xfId="0" applyFont="1" applyFill="1" applyBorder="1" applyAlignment="1" applyProtection="1">
      <protection locked="0"/>
    </xf>
    <xf numFmtId="0" fontId="12" fillId="2" borderId="28" xfId="0" applyFont="1" applyFill="1" applyBorder="1" applyProtection="1">
      <protection locked="0"/>
    </xf>
    <xf numFmtId="0" fontId="12" fillId="2" borderId="4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7" fillId="2" borderId="28" xfId="0" applyFont="1" applyFill="1" applyBorder="1" applyProtection="1">
      <protection locked="0"/>
    </xf>
    <xf numFmtId="0" fontId="7" fillId="2" borderId="33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14" fontId="7" fillId="2" borderId="6" xfId="4" applyNumberFormat="1" applyFont="1" applyFill="1" applyBorder="1" applyAlignment="1" applyProtection="1">
      <alignment vertical="center"/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41" fontId="7" fillId="0" borderId="0" xfId="5" applyFont="1" applyFill="1"/>
    <xf numFmtId="14" fontId="7" fillId="0" borderId="0" xfId="0" applyNumberFormat="1" applyFont="1" applyFill="1"/>
    <xf numFmtId="0" fontId="12" fillId="2" borderId="0" xfId="0" applyFont="1" applyFill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170" fontId="7" fillId="2" borderId="28" xfId="0" applyNumberFormat="1" applyFont="1" applyFill="1" applyBorder="1" applyAlignment="1" applyProtection="1">
      <alignment horizontal="center"/>
      <protection locked="0"/>
    </xf>
    <xf numFmtId="10" fontId="7" fillId="2" borderId="28" xfId="2" applyNumberFormat="1" applyFont="1" applyFill="1" applyBorder="1" applyAlignment="1" applyProtection="1">
      <alignment vertical="center"/>
      <protection locked="0"/>
    </xf>
    <xf numFmtId="41" fontId="7" fillId="2" borderId="4" xfId="5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164" fontId="7" fillId="2" borderId="0" xfId="4" applyFont="1" applyFill="1" applyBorder="1" applyAlignment="1" applyProtection="1">
      <alignment vertical="center"/>
      <protection locked="0"/>
    </xf>
    <xf numFmtId="171" fontId="7" fillId="2" borderId="0" xfId="2" applyNumberFormat="1" applyFont="1" applyFill="1" applyBorder="1" applyAlignment="1" applyProtection="1">
      <alignment vertical="center"/>
      <protection locked="0"/>
    </xf>
    <xf numFmtId="165" fontId="12" fillId="2" borderId="28" xfId="0" applyNumberFormat="1" applyFont="1" applyFill="1" applyBorder="1" applyAlignment="1" applyProtection="1">
      <protection locked="0"/>
    </xf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>
      <alignment vertical="center"/>
      <protection locked="0"/>
    </xf>
    <xf numFmtId="41" fontId="7" fillId="2" borderId="28" xfId="5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4" fontId="7" fillId="0" borderId="0" xfId="4" applyFont="1" applyFill="1" applyBorder="1" applyAlignment="1">
      <alignment horizontal="right"/>
    </xf>
    <xf numFmtId="166" fontId="18" fillId="0" borderId="0" xfId="0" applyNumberFormat="1" applyFont="1" applyFill="1" applyBorder="1"/>
    <xf numFmtId="41" fontId="7" fillId="0" borderId="0" xfId="5" applyFont="1" applyFill="1" applyBorder="1" applyAlignment="1">
      <alignment horizontal="right"/>
    </xf>
    <xf numFmtId="41" fontId="17" fillId="0" borderId="0" xfId="5" applyFont="1" applyFill="1" applyBorder="1"/>
    <xf numFmtId="41" fontId="7" fillId="0" borderId="0" xfId="5" applyFont="1" applyFill="1" applyBorder="1" applyAlignment="1"/>
    <xf numFmtId="0" fontId="19" fillId="0" borderId="0" xfId="0" applyFont="1" applyFill="1" applyBorder="1"/>
    <xf numFmtId="0" fontId="21" fillId="0" borderId="0" xfId="0" applyFont="1" applyFill="1"/>
    <xf numFmtId="168" fontId="21" fillId="0" borderId="0" xfId="1" applyNumberFormat="1" applyFont="1" applyFill="1"/>
    <xf numFmtId="41" fontId="7" fillId="0" borderId="0" xfId="5" applyFont="1" applyFill="1" applyBorder="1"/>
    <xf numFmtId="172" fontId="23" fillId="0" borderId="0" xfId="1" applyNumberFormat="1" applyFont="1" applyFill="1" applyBorder="1"/>
    <xf numFmtId="172" fontId="23" fillId="0" borderId="0" xfId="0" applyNumberFormat="1" applyFont="1" applyFill="1" applyBorder="1"/>
    <xf numFmtId="41" fontId="7" fillId="0" borderId="0" xfId="5" applyNumberFormat="1" applyFont="1" applyFill="1" applyBorder="1"/>
    <xf numFmtId="41" fontId="12" fillId="0" borderId="0" xfId="0" applyNumberFormat="1" applyFont="1" applyFill="1" applyBorder="1"/>
    <xf numFmtId="168" fontId="17" fillId="0" borderId="0" xfId="1" applyNumberFormat="1" applyFont="1" applyFill="1" applyBorder="1"/>
    <xf numFmtId="172" fontId="7" fillId="0" borderId="0" xfId="0" applyNumberFormat="1" applyFont="1" applyFill="1" applyBorder="1"/>
    <xf numFmtId="44" fontId="7" fillId="0" borderId="0" xfId="0" applyNumberFormat="1" applyFont="1" applyFill="1" applyBorder="1"/>
    <xf numFmtId="3" fontId="7" fillId="0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Protection="1">
      <protection locked="0"/>
    </xf>
    <xf numFmtId="14" fontId="26" fillId="2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4" fillId="2" borderId="0" xfId="0" applyFont="1" applyFill="1" applyBorder="1" applyProtection="1"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 applyProtection="1">
      <alignment horizontal="right"/>
      <protection locked="0"/>
    </xf>
    <xf numFmtId="0" fontId="25" fillId="2" borderId="35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protection locked="0"/>
    </xf>
    <xf numFmtId="0" fontId="24" fillId="0" borderId="2" xfId="0" applyFont="1" applyBorder="1" applyProtection="1">
      <protection locked="0"/>
    </xf>
    <xf numFmtId="0" fontId="24" fillId="2" borderId="2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/>
    <xf numFmtId="0" fontId="24" fillId="0" borderId="21" xfId="0" applyFont="1" applyBorder="1" applyProtection="1">
      <protection locked="0"/>
    </xf>
    <xf numFmtId="0" fontId="25" fillId="2" borderId="34" xfId="0" applyFont="1" applyFill="1" applyBorder="1" applyProtection="1">
      <protection locked="0"/>
    </xf>
    <xf numFmtId="0" fontId="24" fillId="0" borderId="15" xfId="0" applyFont="1" applyBorder="1" applyProtection="1"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protection locked="0"/>
    </xf>
    <xf numFmtId="0" fontId="24" fillId="0" borderId="22" xfId="0" applyFont="1" applyBorder="1" applyAlignment="1" applyProtection="1">
      <protection locked="0"/>
    </xf>
    <xf numFmtId="0" fontId="24" fillId="2" borderId="35" xfId="0" applyFont="1" applyFill="1" applyBorder="1" applyProtection="1">
      <protection locked="0"/>
    </xf>
    <xf numFmtId="0" fontId="24" fillId="0" borderId="4" xfId="0" applyFont="1" applyBorder="1" applyProtection="1">
      <protection locked="0"/>
    </xf>
    <xf numFmtId="0" fontId="24" fillId="0" borderId="5" xfId="0" applyFont="1" applyBorder="1" applyAlignment="1" applyProtection="1">
      <protection locked="0"/>
    </xf>
    <xf numFmtId="0" fontId="24" fillId="0" borderId="21" xfId="0" applyFont="1" applyBorder="1" applyAlignment="1" applyProtection="1">
      <protection locked="0"/>
    </xf>
    <xf numFmtId="0" fontId="24" fillId="0" borderId="6" xfId="0" applyFont="1" applyBorder="1" applyProtection="1">
      <protection locked="0"/>
    </xf>
    <xf numFmtId="0" fontId="24" fillId="2" borderId="21" xfId="0" applyFont="1" applyFill="1" applyBorder="1" applyProtection="1">
      <protection locked="0"/>
    </xf>
    <xf numFmtId="0" fontId="24" fillId="2" borderId="21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0" fontId="24" fillId="2" borderId="6" xfId="0" applyFont="1" applyFill="1" applyBorder="1" applyProtection="1">
      <protection locked="0"/>
    </xf>
    <xf numFmtId="0" fontId="25" fillId="2" borderId="5" xfId="0" applyFont="1" applyFill="1" applyBorder="1" applyAlignment="1" applyProtection="1">
      <alignment horizontal="right"/>
      <protection locked="0"/>
    </xf>
    <xf numFmtId="0" fontId="25" fillId="2" borderId="5" xfId="0" applyFont="1" applyFill="1" applyBorder="1" applyAlignment="1" applyProtection="1">
      <alignment horizontal="left" vertical="center"/>
      <protection locked="0"/>
    </xf>
    <xf numFmtId="0" fontId="24" fillId="2" borderId="5" xfId="0" applyFont="1" applyFill="1" applyBorder="1" applyAlignment="1" applyProtection="1">
      <alignment horizontal="left"/>
      <protection locked="0"/>
    </xf>
    <xf numFmtId="0" fontId="24" fillId="2" borderId="29" xfId="0" applyFont="1" applyFill="1" applyBorder="1" applyAlignment="1" applyProtection="1">
      <alignment horizontal="left" vertical="center"/>
      <protection locked="0"/>
    </xf>
    <xf numFmtId="0" fontId="24" fillId="2" borderId="1" xfId="0" applyFont="1" applyFill="1" applyBorder="1" applyAlignment="1" applyProtection="1">
      <alignment horizontal="left"/>
      <protection locked="0"/>
    </xf>
    <xf numFmtId="0" fontId="24" fillId="0" borderId="0" xfId="0" applyFont="1" applyFill="1"/>
    <xf numFmtId="0" fontId="35" fillId="0" borderId="0" xfId="0" applyFont="1"/>
    <xf numFmtId="0" fontId="36" fillId="2" borderId="0" xfId="0" applyFont="1" applyFill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37" fillId="0" borderId="0" xfId="0" applyFont="1" applyFill="1"/>
    <xf numFmtId="0" fontId="38" fillId="0" borderId="0" xfId="0" applyFont="1" applyFill="1" applyAlignment="1"/>
    <xf numFmtId="14" fontId="37" fillId="0" borderId="0" xfId="0" applyNumberFormat="1" applyFont="1" applyFill="1"/>
    <xf numFmtId="169" fontId="38" fillId="0" borderId="46" xfId="4" applyNumberFormat="1" applyFont="1" applyFill="1" applyBorder="1" applyAlignment="1">
      <alignment horizontal="right"/>
    </xf>
    <xf numFmtId="0" fontId="38" fillId="0" borderId="0" xfId="0" applyFont="1" applyFill="1" applyAlignment="1">
      <alignment horizontal="center"/>
    </xf>
    <xf numFmtId="41" fontId="37" fillId="0" borderId="0" xfId="5" applyFont="1" applyFill="1"/>
    <xf numFmtId="41" fontId="37" fillId="0" borderId="0" xfId="0" applyNumberFormat="1" applyFont="1" applyFill="1"/>
    <xf numFmtId="0" fontId="38" fillId="0" borderId="30" xfId="0" applyFont="1" applyFill="1" applyBorder="1" applyAlignment="1"/>
    <xf numFmtId="1" fontId="37" fillId="0" borderId="31" xfId="0" applyNumberFormat="1" applyFont="1" applyFill="1" applyBorder="1" applyAlignment="1">
      <alignment horizontal="center"/>
    </xf>
    <xf numFmtId="169" fontId="37" fillId="0" borderId="31" xfId="4" applyNumberFormat="1" applyFont="1" applyFill="1" applyBorder="1" applyAlignment="1">
      <alignment horizontal="center"/>
    </xf>
    <xf numFmtId="167" fontId="37" fillId="0" borderId="7" xfId="0" applyNumberFormat="1" applyFont="1" applyFill="1" applyBorder="1" applyAlignment="1">
      <alignment horizontal="center"/>
    </xf>
    <xf numFmtId="10" fontId="37" fillId="0" borderId="50" xfId="2" applyNumberFormat="1" applyFont="1" applyFill="1" applyBorder="1" applyAlignment="1"/>
    <xf numFmtId="0" fontId="37" fillId="0" borderId="0" xfId="0" applyFont="1" applyFill="1" applyAlignment="1">
      <alignment horizontal="center"/>
    </xf>
    <xf numFmtId="0" fontId="38" fillId="0" borderId="27" xfId="0" applyFont="1" applyFill="1" applyBorder="1" applyAlignment="1">
      <alignment wrapText="1"/>
    </xf>
    <xf numFmtId="1" fontId="37" fillId="0" borderId="28" xfId="0" applyNumberFormat="1" applyFont="1" applyFill="1" applyBorder="1" applyAlignment="1">
      <alignment horizontal="center"/>
    </xf>
    <xf numFmtId="169" fontId="37" fillId="0" borderId="28" xfId="4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10" fontId="37" fillId="0" borderId="51" xfId="2" applyNumberFormat="1" applyFont="1" applyFill="1" applyBorder="1" applyAlignment="1"/>
    <xf numFmtId="0" fontId="38" fillId="0" borderId="27" xfId="0" applyFont="1" applyFill="1" applyBorder="1" applyAlignment="1"/>
    <xf numFmtId="0" fontId="38" fillId="0" borderId="47" xfId="0" applyFont="1" applyFill="1" applyBorder="1" applyAlignment="1">
      <alignment wrapText="1"/>
    </xf>
    <xf numFmtId="1" fontId="37" fillId="0" borderId="48" xfId="0" applyNumberFormat="1" applyFont="1" applyFill="1" applyBorder="1" applyAlignment="1">
      <alignment horizontal="center"/>
    </xf>
    <xf numFmtId="169" fontId="37" fillId="0" borderId="48" xfId="4" applyNumberFormat="1" applyFont="1" applyFill="1" applyBorder="1" applyAlignment="1">
      <alignment horizontal="center"/>
    </xf>
    <xf numFmtId="0" fontId="37" fillId="0" borderId="52" xfId="0" applyFont="1" applyFill="1" applyBorder="1" applyAlignment="1">
      <alignment horizontal="center"/>
    </xf>
    <xf numFmtId="10" fontId="37" fillId="0" borderId="49" xfId="2" applyNumberFormat="1" applyFont="1" applyFill="1" applyBorder="1" applyAlignment="1"/>
    <xf numFmtId="0" fontId="12" fillId="0" borderId="0" xfId="0" applyFont="1" applyFill="1" applyBorder="1" applyAlignment="1"/>
    <xf numFmtId="0" fontId="12" fillId="3" borderId="12" xfId="0" applyFont="1" applyFill="1" applyBorder="1"/>
    <xf numFmtId="3" fontId="7" fillId="3" borderId="13" xfId="3" applyNumberFormat="1" applyFont="1" applyFill="1" applyBorder="1" applyAlignment="1">
      <alignment horizontal="center"/>
    </xf>
    <xf numFmtId="168" fontId="39" fillId="0" borderId="0" xfId="1" applyNumberFormat="1" applyFont="1" applyFill="1"/>
    <xf numFmtId="0" fontId="39" fillId="0" borderId="0" xfId="0" applyFont="1" applyFill="1"/>
    <xf numFmtId="0" fontId="12" fillId="3" borderId="21" xfId="0" applyFont="1" applyFill="1" applyBorder="1"/>
    <xf numFmtId="0" fontId="7" fillId="3" borderId="0" xfId="0" applyFont="1" applyFill="1" applyBorder="1" applyAlignment="1">
      <alignment horizontal="left"/>
    </xf>
    <xf numFmtId="168" fontId="39" fillId="0" borderId="0" xfId="1" applyNumberFormat="1" applyFont="1" applyFill="1" applyBorder="1"/>
    <xf numFmtId="0" fontId="39" fillId="0" borderId="0" xfId="0" applyFont="1" applyFill="1" applyBorder="1"/>
    <xf numFmtId="0" fontId="12" fillId="3" borderId="0" xfId="0" applyFont="1" applyFill="1" applyBorder="1" applyAlignment="1">
      <alignment horizontal="left"/>
    </xf>
    <xf numFmtId="166" fontId="7" fillId="5" borderId="22" xfId="0" applyNumberFormat="1" applyFont="1" applyFill="1" applyBorder="1" applyAlignment="1"/>
    <xf numFmtId="0" fontId="12" fillId="3" borderId="15" xfId="0" applyFont="1" applyFill="1" applyBorder="1"/>
    <xf numFmtId="0" fontId="7" fillId="3" borderId="2" xfId="0" applyFont="1" applyFill="1" applyBorder="1"/>
    <xf numFmtId="10" fontId="7" fillId="3" borderId="16" xfId="2" applyNumberFormat="1" applyFont="1" applyFill="1" applyBorder="1" applyAlignment="1">
      <alignment horizontal="right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37" fontId="24" fillId="2" borderId="0" xfId="1" applyNumberFormat="1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wrapText="1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Protection="1">
      <protection locked="0"/>
    </xf>
    <xf numFmtId="0" fontId="24" fillId="2" borderId="5" xfId="0" applyFont="1" applyFill="1" applyBorder="1" applyAlignment="1" applyProtection="1">
      <alignment wrapText="1"/>
      <protection locked="0"/>
    </xf>
    <xf numFmtId="0" fontId="26" fillId="0" borderId="22" xfId="0" applyFont="1" applyBorder="1" applyAlignment="1" applyProtection="1">
      <alignment vertical="center"/>
      <protection locked="0"/>
    </xf>
    <xf numFmtId="0" fontId="24" fillId="0" borderId="22" xfId="0" applyFont="1" applyBorder="1" applyProtection="1">
      <protection locked="0"/>
    </xf>
    <xf numFmtId="0" fontId="24" fillId="0" borderId="34" xfId="0" applyFont="1" applyBorder="1" applyProtection="1">
      <protection locked="0"/>
    </xf>
    <xf numFmtId="0" fontId="24" fillId="0" borderId="35" xfId="0" applyFont="1" applyBorder="1" applyProtection="1">
      <protection locked="0"/>
    </xf>
    <xf numFmtId="0" fontId="24" fillId="0" borderId="36" xfId="0" applyFont="1" applyBorder="1" applyProtection="1"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3" fontId="25" fillId="0" borderId="22" xfId="0" applyNumberFormat="1" applyFont="1" applyFill="1" applyBorder="1" applyAlignment="1" applyProtection="1">
      <alignment vertical="center"/>
      <protection locked="0"/>
    </xf>
    <xf numFmtId="0" fontId="24" fillId="0" borderId="1" xfId="0" applyFont="1" applyBorder="1" applyProtection="1"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3" fontId="25" fillId="0" borderId="26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" fontId="25" fillId="0" borderId="5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vertical="top" wrapText="1"/>
      <protection locked="0"/>
    </xf>
    <xf numFmtId="0" fontId="28" fillId="0" borderId="0" xfId="0" applyFont="1" applyBorder="1" applyAlignment="1" applyProtection="1">
      <alignment vertical="top" wrapText="1"/>
      <protection locked="0"/>
    </xf>
    <xf numFmtId="0" fontId="28" fillId="0" borderId="22" xfId="0" applyFont="1" applyBorder="1" applyAlignment="1" applyProtection="1">
      <alignment vertical="top" wrapText="1"/>
      <protection locked="0"/>
    </xf>
    <xf numFmtId="0" fontId="24" fillId="0" borderId="16" xfId="0" applyFont="1" applyBorder="1" applyProtection="1">
      <protection locked="0"/>
    </xf>
    <xf numFmtId="0" fontId="12" fillId="0" borderId="0" xfId="0" applyFont="1" applyFill="1" applyBorder="1" applyAlignment="1">
      <alignment horizontal="center" wrapText="1"/>
    </xf>
    <xf numFmtId="10" fontId="7" fillId="0" borderId="7" xfId="2" applyNumberFormat="1" applyFont="1" applyFill="1" applyBorder="1" applyAlignment="1">
      <alignment horizontal="center"/>
    </xf>
    <xf numFmtId="10" fontId="7" fillId="0" borderId="4" xfId="2" applyNumberFormat="1" applyFont="1" applyFill="1" applyBorder="1" applyAlignment="1">
      <alignment horizontal="center"/>
    </xf>
    <xf numFmtId="10" fontId="7" fillId="0" borderId="52" xfId="2" applyNumberFormat="1" applyFont="1" applyFill="1" applyBorder="1" applyAlignment="1">
      <alignment horizontal="center"/>
    </xf>
    <xf numFmtId="0" fontId="44" fillId="0" borderId="0" xfId="0" applyFont="1" applyFill="1" applyBorder="1"/>
    <xf numFmtId="0" fontId="38" fillId="9" borderId="49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right"/>
    </xf>
    <xf numFmtId="164" fontId="7" fillId="10" borderId="22" xfId="4" applyFont="1" applyFill="1" applyBorder="1" applyAlignment="1">
      <alignment horizontal="right"/>
    </xf>
    <xf numFmtId="3" fontId="7" fillId="10" borderId="22" xfId="0" applyNumberFormat="1" applyFont="1" applyFill="1" applyBorder="1" applyAlignment="1">
      <alignment horizontal="right"/>
    </xf>
    <xf numFmtId="168" fontId="22" fillId="0" borderId="20" xfId="1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38" fillId="0" borderId="43" xfId="1" applyNumberFormat="1" applyFont="1" applyFill="1" applyBorder="1" applyAlignment="1">
      <alignment horizontal="center" wrapText="1"/>
    </xf>
    <xf numFmtId="168" fontId="38" fillId="0" borderId="19" xfId="1" applyNumberFormat="1" applyFont="1" applyFill="1" applyBorder="1" applyAlignment="1">
      <alignment horizontal="center" wrapText="1"/>
    </xf>
    <xf numFmtId="0" fontId="38" fillId="0" borderId="43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169" fontId="38" fillId="0" borderId="12" xfId="4" applyNumberFormat="1" applyFont="1" applyFill="1" applyBorder="1" applyAlignment="1">
      <alignment horizontal="center" vertical="center" wrapText="1"/>
    </xf>
    <xf numFmtId="169" fontId="38" fillId="0" borderId="21" xfId="4" applyNumberFormat="1" applyFont="1" applyFill="1" applyBorder="1" applyAlignment="1">
      <alignment horizontal="center" vertical="center" wrapText="1"/>
    </xf>
    <xf numFmtId="169" fontId="38" fillId="0" borderId="15" xfId="4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/>
      <protection locked="0"/>
    </xf>
    <xf numFmtId="0" fontId="41" fillId="7" borderId="40" xfId="0" applyFont="1" applyFill="1" applyBorder="1" applyAlignment="1" applyProtection="1">
      <alignment horizontal="center"/>
      <protection locked="0"/>
    </xf>
    <xf numFmtId="0" fontId="41" fillId="7" borderId="41" xfId="0" applyFont="1" applyFill="1" applyBorder="1" applyAlignment="1" applyProtection="1">
      <alignment horizontal="center"/>
      <protection locked="0"/>
    </xf>
    <xf numFmtId="0" fontId="41" fillId="7" borderId="42" xfId="0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9" fillId="0" borderId="21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1" fillId="7" borderId="34" xfId="0" applyFont="1" applyFill="1" applyBorder="1" applyAlignment="1" applyProtection="1">
      <alignment horizontal="center"/>
      <protection locked="0"/>
    </xf>
    <xf numFmtId="0" fontId="41" fillId="7" borderId="35" xfId="0" applyFont="1" applyFill="1" applyBorder="1" applyAlignment="1" applyProtection="1">
      <alignment horizontal="center"/>
      <protection locked="0"/>
    </xf>
    <xf numFmtId="0" fontId="41" fillId="7" borderId="36" xfId="0" applyFont="1" applyFill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41" fontId="14" fillId="8" borderId="1" xfId="5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/>
      <protection locked="0"/>
    </xf>
    <xf numFmtId="0" fontId="25" fillId="0" borderId="35" xfId="0" applyFont="1" applyFill="1" applyBorder="1" applyAlignment="1" applyProtection="1">
      <alignment horizontal="center"/>
      <protection locked="0"/>
    </xf>
    <xf numFmtId="0" fontId="25" fillId="0" borderId="36" xfId="0" applyFont="1" applyFill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25" fillId="0" borderId="26" xfId="0" applyFont="1" applyFill="1" applyBorder="1" applyAlignment="1" applyProtection="1">
      <alignment horizontal="center"/>
      <protection locked="0"/>
    </xf>
    <xf numFmtId="0" fontId="42" fillId="0" borderId="28" xfId="0" applyFont="1" applyBorder="1" applyAlignment="1" applyProtection="1">
      <alignment horizontal="center" vertical="center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165" fontId="14" fillId="8" borderId="1" xfId="0" applyNumberFormat="1" applyFont="1" applyFill="1" applyBorder="1" applyAlignment="1" applyProtection="1">
      <alignment horizontal="center"/>
      <protection locked="0"/>
    </xf>
    <xf numFmtId="165" fontId="14" fillId="6" borderId="1" xfId="0" applyNumberFormat="1" applyFont="1" applyFill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41" fillId="7" borderId="37" xfId="0" applyFont="1" applyFill="1" applyBorder="1" applyAlignment="1" applyProtection="1">
      <alignment horizontal="center"/>
      <protection locked="0"/>
    </xf>
    <xf numFmtId="0" fontId="41" fillId="7" borderId="38" xfId="0" applyFont="1" applyFill="1" applyBorder="1" applyAlignment="1" applyProtection="1">
      <alignment horizontal="center"/>
      <protection locked="0"/>
    </xf>
    <xf numFmtId="0" fontId="41" fillId="7" borderId="39" xfId="0" applyFont="1" applyFill="1" applyBorder="1" applyAlignment="1" applyProtection="1">
      <alignment horizontal="center"/>
      <protection locked="0"/>
    </xf>
    <xf numFmtId="0" fontId="28" fillId="0" borderId="21" xfId="0" applyFont="1" applyBorder="1" applyAlignment="1" applyProtection="1">
      <alignment vertical="top" wrapText="1"/>
      <protection locked="0"/>
    </xf>
    <xf numFmtId="0" fontId="28" fillId="0" borderId="0" xfId="0" applyFont="1" applyBorder="1" applyAlignment="1" applyProtection="1">
      <alignment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165" fontId="1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8" xfId="0" applyFont="1" applyFill="1" applyBorder="1" applyAlignment="1" applyProtection="1">
      <alignment horizontal="left" vertical="center" wrapText="1"/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170" fontId="7" fillId="2" borderId="28" xfId="0" applyNumberFormat="1" applyFont="1" applyFill="1" applyBorder="1" applyAlignment="1" applyProtection="1">
      <alignment horizontal="center"/>
      <protection locked="0"/>
    </xf>
    <xf numFmtId="165" fontId="7" fillId="2" borderId="4" xfId="0" applyNumberFormat="1" applyFont="1" applyFill="1" applyBorder="1" applyAlignment="1" applyProtection="1">
      <alignment horizontal="center"/>
      <protection locked="0"/>
    </xf>
    <xf numFmtId="165" fontId="7" fillId="2" borderId="6" xfId="0" applyNumberFormat="1" applyFont="1" applyFill="1" applyBorder="1" applyAlignment="1" applyProtection="1">
      <alignment horizontal="center"/>
      <protection locked="0"/>
    </xf>
    <xf numFmtId="3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Alignment="1">
      <alignment horizontal="justify" vertical="center" wrapText="1"/>
    </xf>
    <xf numFmtId="0" fontId="11" fillId="0" borderId="25" xfId="0" applyFont="1" applyBorder="1" applyAlignment="1">
      <alignment horizontal="left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169" fontId="7" fillId="2" borderId="4" xfId="4" applyNumberFormat="1" applyFont="1" applyFill="1" applyBorder="1" applyAlignment="1" applyProtection="1">
      <alignment horizontal="center"/>
      <protection locked="0"/>
    </xf>
    <xf numFmtId="169" fontId="7" fillId="2" borderId="6" xfId="4" applyNumberFormat="1" applyFont="1" applyFill="1" applyBorder="1" applyAlignment="1" applyProtection="1">
      <alignment horizontal="center"/>
      <protection locked="0"/>
    </xf>
    <xf numFmtId="169" fontId="7" fillId="2" borderId="32" xfId="4" applyNumberFormat="1" applyFont="1" applyFill="1" applyBorder="1" applyAlignment="1" applyProtection="1">
      <alignment horizontal="center" vertical="center"/>
      <protection locked="0"/>
    </xf>
    <xf numFmtId="169" fontId="7" fillId="2" borderId="31" xfId="4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165" fontId="12" fillId="2" borderId="4" xfId="0" applyNumberFormat="1" applyFont="1" applyFill="1" applyBorder="1" applyAlignment="1" applyProtection="1">
      <alignment horizontal="center"/>
      <protection locked="0"/>
    </xf>
    <xf numFmtId="165" fontId="12" fillId="2" borderId="6" xfId="0" applyNumberFormat="1" applyFont="1" applyFill="1" applyBorder="1" applyAlignment="1" applyProtection="1">
      <alignment horizontal="center"/>
      <protection locked="0"/>
    </xf>
    <xf numFmtId="168" fontId="7" fillId="2" borderId="4" xfId="1" applyNumberFormat="1" applyFont="1" applyFill="1" applyBorder="1" applyAlignment="1" applyProtection="1">
      <alignment horizontal="center"/>
      <protection locked="0"/>
    </xf>
    <xf numFmtId="168" fontId="7" fillId="2" borderId="6" xfId="1" applyNumberFormat="1" applyFont="1" applyFill="1" applyBorder="1" applyAlignment="1" applyProtection="1">
      <alignment horizontal="center"/>
      <protection locked="0"/>
    </xf>
  </cellXfs>
  <cellStyles count="6">
    <cellStyle name="Millares" xfId="1" builtinId="3"/>
    <cellStyle name="Millares [0]" xfId="5" builtinId="6"/>
    <cellStyle name="Moneda" xfId="4" builtinId="4"/>
    <cellStyle name="Normal" xfId="0" builtinId="0"/>
    <cellStyle name="Normal_Hoja1" xfId="3"/>
    <cellStyle name="Porcentaje" xfId="2" builtinId="5"/>
  </cellStyles>
  <dxfs count="0"/>
  <tableStyles count="0" defaultTableStyle="TableStyleMedium2" defaultPivotStyle="PivotStyleLight16"/>
  <colors>
    <mruColors>
      <color rgb="FF004274"/>
      <color rgb="FF00518E"/>
      <color rgb="FF282D98"/>
      <color rgb="FFFA4E3C"/>
      <color rgb="FFFC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219075</xdr:colOff>
      <xdr:row>0</xdr:row>
      <xdr:rowOff>9525</xdr:rowOff>
    </xdr:from>
    <xdr:to>
      <xdr:col>22</xdr:col>
      <xdr:colOff>304494</xdr:colOff>
      <xdr:row>5</xdr:row>
      <xdr:rowOff>38100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9525"/>
          <a:ext cx="1288984" cy="1171575"/>
        </a:xfrm>
        <a:prstGeom prst="rect">
          <a:avLst/>
        </a:prstGeom>
      </xdr:spPr>
    </xdr:pic>
    <xdr:clientData/>
  </xdr:twoCellAnchor>
  <xdr:twoCellAnchor>
    <xdr:from>
      <xdr:col>8</xdr:col>
      <xdr:colOff>26958</xdr:colOff>
      <xdr:row>43</xdr:row>
      <xdr:rowOff>77443</xdr:rowOff>
    </xdr:from>
    <xdr:to>
      <xdr:col>10</xdr:col>
      <xdr:colOff>279126</xdr:colOff>
      <xdr:row>46</xdr:row>
      <xdr:rowOff>331305</xdr:rowOff>
    </xdr:to>
    <xdr:sp macro="" textlink="">
      <xdr:nvSpPr>
        <xdr:cNvPr id="154" name="Rectángulo 153"/>
        <xdr:cNvSpPr/>
      </xdr:nvSpPr>
      <xdr:spPr>
        <a:xfrm>
          <a:off x="2839529" y="9782160"/>
          <a:ext cx="944078" cy="102664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28576</xdr:colOff>
      <xdr:row>71</xdr:row>
      <xdr:rowOff>57150</xdr:rowOff>
    </xdr:from>
    <xdr:to>
      <xdr:col>23</xdr:col>
      <xdr:colOff>114300</xdr:colOff>
      <xdr:row>91</xdr:row>
      <xdr:rowOff>28575</xdr:rowOff>
    </xdr:to>
    <xdr:sp macro="" textlink="">
      <xdr:nvSpPr>
        <xdr:cNvPr id="23" name="Cuadro de texto 2"/>
        <xdr:cNvSpPr txBox="1">
          <a:spLocks noChangeArrowheads="1"/>
        </xdr:cNvSpPr>
      </xdr:nvSpPr>
      <xdr:spPr bwMode="auto">
        <a:xfrm>
          <a:off x="133351" y="14125575"/>
          <a:ext cx="8048624" cy="417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</a:t>
          </a:r>
          <a:r>
            <a:rPr lang="es-CO" sz="1100" baseline="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</a:t>
          </a: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_____________________________________________, en calidad de deudor y </a:t>
          </a:r>
          <a:b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______________________________________________codeudor, nos obligamos solidariamente a pagar al FEES Nit 811.012.552-8, el monto recibido a título de mutuo, más los intereses previstos en el reglamento de crédito del Fondo. Con tal finalidad, por medio de la presente autorizo a ustedes, para que de mi sueldo como empleado me deduzcan la cantidad de dinero que el FEES Nit 811.012.552, les comunique para abonar a la mencionada obligación, dinero que pueden entregar a dicho Fondo.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caso de que se produzca mi retiro por cualquier motivo sin haber cancelado la totalidad del préstamo recibido, autorizo a la INSTITUCION UNIVERSITARIA ESUMER Nit 890.981.796, para que deduzcan de mis salarios, prestaciones sociales, indemnizaciones y de cualquier otra suma que se adeude a la fecha de mi retiro la suma de dinero que el FEES comunique, destinado a la cancelación de la referida obligación. Mi codeudor solidario mancomunado es: </a:t>
          </a:r>
          <a:b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_________________________________________ quien con su firma en este documento autoriza para que en caso de incumplimiento de mi parte en el pago de la obligación mencionada o en el evento de que a la fecha de mi retiro no sea suficiente el valor de mis prestaciones sociales para cancelar el saldo de la obligación referida, el Codeudor comenzará a cubrir los saldos restantes a favor del FEES en los términos establecidos en esta Libranza.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Igualmente autorizo: Ser notificado por cualquier medio disponible, sea este correo electrónico, mensaje de texto, llamada a celular o correspondencia física.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47626</xdr:colOff>
      <xdr:row>36</xdr:row>
      <xdr:rowOff>28577</xdr:rowOff>
    </xdr:from>
    <xdr:to>
      <xdr:col>23</xdr:col>
      <xdr:colOff>114300</xdr:colOff>
      <xdr:row>42</xdr:row>
      <xdr:rowOff>24849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333376" y="8858252"/>
          <a:ext cx="7781924" cy="1415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CO" sz="1100"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presente autorización comprende además el reporte de información a bancos de datos y/o centrales de riesgo referentes a la existencia de deudas vencidas y sin cancelar y/o utilización indebida de los servicios financieros. No solo facultamos al FEES a reportar, procesar y divulgar a bancos de datos y/o centrales de riesgo encargados del manejo de los datos comerciales, personales y económicos, sino también a solicitar información sobre nuestras relaciones comerciales con el sistema financiero y comercial, y que los datos sobre mi reportados sean procesados para el logro del propósito de la(s) central(es) y sean circularizados con fines comerciales.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190500</xdr:colOff>
      <xdr:row>43</xdr:row>
      <xdr:rowOff>57978</xdr:rowOff>
    </xdr:from>
    <xdr:to>
      <xdr:col>22</xdr:col>
      <xdr:colOff>304800</xdr:colOff>
      <xdr:row>46</xdr:row>
      <xdr:rowOff>311840</xdr:rowOff>
    </xdr:to>
    <xdr:sp macro="" textlink="">
      <xdr:nvSpPr>
        <xdr:cNvPr id="7" name="Rectángulo 6"/>
        <xdr:cNvSpPr/>
      </xdr:nvSpPr>
      <xdr:spPr>
        <a:xfrm>
          <a:off x="7098196" y="13873369"/>
          <a:ext cx="776908" cy="82536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19</xdr:col>
      <xdr:colOff>266700</xdr:colOff>
      <xdr:row>64</xdr:row>
      <xdr:rowOff>19049</xdr:rowOff>
    </xdr:from>
    <xdr:ext cx="1250884" cy="1057276"/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2544424"/>
          <a:ext cx="1250884" cy="1057276"/>
        </a:xfrm>
        <a:prstGeom prst="rect">
          <a:avLst/>
        </a:prstGeom>
      </xdr:spPr>
    </xdr:pic>
    <xdr:clientData/>
  </xdr:oneCellAnchor>
  <xdr:twoCellAnchor>
    <xdr:from>
      <xdr:col>7</xdr:col>
      <xdr:colOff>242617</xdr:colOff>
      <xdr:row>91</xdr:row>
      <xdr:rowOff>152760</xdr:rowOff>
    </xdr:from>
    <xdr:to>
      <xdr:col>10</xdr:col>
      <xdr:colOff>26959</xdr:colOff>
      <xdr:row>96</xdr:row>
      <xdr:rowOff>146033</xdr:rowOff>
    </xdr:to>
    <xdr:sp macro="" textlink="">
      <xdr:nvSpPr>
        <xdr:cNvPr id="9" name="Rectángulo 8"/>
        <xdr:cNvSpPr/>
      </xdr:nvSpPr>
      <xdr:spPr>
        <a:xfrm>
          <a:off x="2632853" y="20892100"/>
          <a:ext cx="898587" cy="102664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24</xdr:row>
      <xdr:rowOff>0</xdr:rowOff>
    </xdr:from>
    <xdr:to>
      <xdr:col>3</xdr:col>
      <xdr:colOff>152401</xdr:colOff>
      <xdr:row>27</xdr:row>
      <xdr:rowOff>95250</xdr:rowOff>
    </xdr:to>
    <xdr:sp macro="" textlink="">
      <xdr:nvSpPr>
        <xdr:cNvPr id="2" name="1 Rectángulo"/>
        <xdr:cNvSpPr/>
      </xdr:nvSpPr>
      <xdr:spPr>
        <a:xfrm>
          <a:off x="2105026" y="14411325"/>
          <a:ext cx="742950" cy="723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6</xdr:col>
      <xdr:colOff>381000</xdr:colOff>
      <xdr:row>24</xdr:row>
      <xdr:rowOff>9525</xdr:rowOff>
    </xdr:from>
    <xdr:to>
      <xdr:col>6</xdr:col>
      <xdr:colOff>1200150</xdr:colOff>
      <xdr:row>27</xdr:row>
      <xdr:rowOff>104775</xdr:rowOff>
    </xdr:to>
    <xdr:sp macro="" textlink="">
      <xdr:nvSpPr>
        <xdr:cNvPr id="3" name="1 Rectángulo"/>
        <xdr:cNvSpPr/>
      </xdr:nvSpPr>
      <xdr:spPr>
        <a:xfrm>
          <a:off x="5076825" y="14420850"/>
          <a:ext cx="819150" cy="723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Espiral">
  <a:themeElements>
    <a:clrScheme name="Espiral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Q50"/>
  <sheetViews>
    <sheetView showGridLines="0" tabSelected="1" topLeftCell="B11" zoomScale="115" zoomScaleNormal="115" zoomScaleSheetLayoutView="145" workbookViewId="0">
      <selection activeCell="E22" sqref="E22"/>
    </sheetView>
  </sheetViews>
  <sheetFormatPr baseColWidth="10" defaultRowHeight="16.5"/>
  <cols>
    <col min="1" max="1" width="11" style="9"/>
    <col min="2" max="2" width="23.375" style="9" customWidth="1"/>
    <col min="3" max="3" width="12" style="9" customWidth="1"/>
    <col min="4" max="4" width="14.75" style="9" customWidth="1"/>
    <col min="5" max="5" width="9.5" style="10" customWidth="1"/>
    <col min="6" max="6" width="8.75" style="9" customWidth="1"/>
    <col min="7" max="7" width="8.625" style="10" customWidth="1"/>
    <col min="8" max="8" width="16.25" style="9" customWidth="1"/>
    <col min="9" max="9" width="18.75" style="9" customWidth="1"/>
    <col min="10" max="10" width="17.625" style="9" customWidth="1"/>
    <col min="11" max="11" width="20.75" style="9" customWidth="1"/>
    <col min="12" max="12" width="11" style="9"/>
    <col min="13" max="15" width="12" style="9" customWidth="1"/>
    <col min="16" max="16384" width="11" style="9"/>
  </cols>
  <sheetData>
    <row r="1" spans="2:17" ht="17.25" hidden="1" thickBot="1"/>
    <row r="2" spans="2:17" hidden="1">
      <c r="B2" s="242" t="s">
        <v>2</v>
      </c>
      <c r="C2" s="243"/>
      <c r="D2" s="244"/>
      <c r="E2" s="13"/>
      <c r="F2" s="14"/>
      <c r="G2" s="13"/>
      <c r="H2" s="14"/>
    </row>
    <row r="3" spans="2:17" ht="17.25" hidden="1" thickBot="1">
      <c r="B3" s="245"/>
      <c r="C3" s="246"/>
      <c r="D3" s="247"/>
      <c r="E3" s="15"/>
      <c r="F3" s="16"/>
      <c r="G3" s="15"/>
      <c r="H3" s="16"/>
    </row>
    <row r="4" spans="2:17" ht="17.25" hidden="1" thickBot="1"/>
    <row r="5" spans="2:17" ht="17.25" hidden="1" thickBot="1">
      <c r="B5" s="248" t="s">
        <v>3</v>
      </c>
      <c r="C5" s="249"/>
      <c r="D5" s="250"/>
      <c r="E5" s="15"/>
      <c r="F5" s="16"/>
      <c r="G5" s="15"/>
      <c r="H5" s="16"/>
    </row>
    <row r="6" spans="2:17" ht="17.25" hidden="1" thickBot="1">
      <c r="B6" s="17" t="s">
        <v>4</v>
      </c>
      <c r="C6" s="18" t="s">
        <v>5</v>
      </c>
      <c r="D6" s="17" t="s">
        <v>6</v>
      </c>
      <c r="E6" s="10">
        <v>12</v>
      </c>
    </row>
    <row r="7" spans="2:17" ht="17.25" hidden="1" thickBot="1">
      <c r="B7" s="17" t="s">
        <v>7</v>
      </c>
      <c r="C7" s="2" t="s">
        <v>8</v>
      </c>
      <c r="D7" s="3">
        <f>+F18</f>
        <v>8.9999999999999993E-3</v>
      </c>
      <c r="E7" s="11">
        <f>+((1+D7)^$E$6)-1</f>
        <v>0.11350967495666797</v>
      </c>
      <c r="F7" s="9" t="s">
        <v>39</v>
      </c>
    </row>
    <row r="8" spans="2:17" ht="17.25" hidden="1" thickBot="1">
      <c r="B8" s="17" t="s">
        <v>9</v>
      </c>
      <c r="C8" s="2" t="s">
        <v>10</v>
      </c>
      <c r="D8" s="3">
        <f>+F20</f>
        <v>7.4999999999999997E-3</v>
      </c>
      <c r="E8" s="11">
        <f>+((1+D8)^$E$6)-1</f>
        <v>9.3806897670984268E-2</v>
      </c>
      <c r="F8" s="9" t="s">
        <v>39</v>
      </c>
    </row>
    <row r="9" spans="2:17" ht="17.25" hidden="1" thickBot="1">
      <c r="B9" s="17" t="s">
        <v>11</v>
      </c>
      <c r="C9" s="2" t="s">
        <v>12</v>
      </c>
      <c r="D9" s="3">
        <f>+F19</f>
        <v>8.5000000000000006E-3</v>
      </c>
      <c r="E9" s="11">
        <f>+((1+D9)^$E$6)-1</f>
        <v>0.10690622692343665</v>
      </c>
      <c r="F9" s="9" t="s">
        <v>39</v>
      </c>
    </row>
    <row r="10" spans="2:17" ht="17.25" hidden="1" thickBot="1">
      <c r="B10" s="17" t="s">
        <v>13</v>
      </c>
      <c r="C10" s="4" t="s">
        <v>14</v>
      </c>
      <c r="D10" s="5">
        <f>+F17</f>
        <v>1.0999999999999999E-2</v>
      </c>
      <c r="E10" s="11">
        <f>+((1+D10)^$E$6)-1</f>
        <v>0.14028619649985408</v>
      </c>
      <c r="F10" s="9" t="s">
        <v>39</v>
      </c>
    </row>
    <row r="11" spans="2:17">
      <c r="B11" s="23"/>
      <c r="C11" s="2"/>
      <c r="D11" s="23"/>
      <c r="E11" s="11"/>
    </row>
    <row r="12" spans="2:17" s="100" customFormat="1" ht="33">
      <c r="B12" s="99" t="s">
        <v>83</v>
      </c>
      <c r="E12" s="101"/>
      <c r="G12" s="101"/>
    </row>
    <row r="13" spans="2:17" ht="17.25" thickBot="1">
      <c r="B13" s="22"/>
      <c r="M13" s="77"/>
      <c r="N13" s="77"/>
      <c r="O13" s="76"/>
    </row>
    <row r="14" spans="2:17" s="156" customFormat="1" ht="15" thickBot="1">
      <c r="B14" s="255" t="s">
        <v>21</v>
      </c>
      <c r="C14" s="256"/>
      <c r="D14" s="256"/>
      <c r="E14" s="239" t="s">
        <v>77</v>
      </c>
      <c r="F14" s="257" t="s">
        <v>75</v>
      </c>
      <c r="G14" s="237" t="s">
        <v>79</v>
      </c>
      <c r="H14" s="157"/>
      <c r="M14" s="158"/>
    </row>
    <row r="15" spans="2:17" s="156" customFormat="1" ht="14.25">
      <c r="B15" s="251" t="s">
        <v>22</v>
      </c>
      <c r="C15" s="253" t="s">
        <v>23</v>
      </c>
      <c r="D15" s="159">
        <v>877803</v>
      </c>
      <c r="E15" s="240"/>
      <c r="F15" s="258"/>
      <c r="G15" s="238"/>
      <c r="H15" s="160"/>
      <c r="M15" s="158"/>
      <c r="N15" s="161"/>
    </row>
    <row r="16" spans="2:17" s="156" customFormat="1" ht="17.25" customHeight="1" thickBot="1">
      <c r="B16" s="252"/>
      <c r="C16" s="254"/>
      <c r="D16" s="231" t="s">
        <v>24</v>
      </c>
      <c r="E16" s="241"/>
      <c r="F16" s="259"/>
      <c r="G16" s="235">
        <v>12</v>
      </c>
      <c r="O16" s="162"/>
      <c r="P16" s="161"/>
      <c r="Q16" s="162"/>
    </row>
    <row r="17" spans="2:17" s="156" customFormat="1" ht="16.5" customHeight="1">
      <c r="B17" s="163" t="s">
        <v>25</v>
      </c>
      <c r="C17" s="164">
        <v>18</v>
      </c>
      <c r="D17" s="165">
        <f>+$D$15*C17</f>
        <v>15800454</v>
      </c>
      <c r="E17" s="166" t="s">
        <v>132</v>
      </c>
      <c r="F17" s="227">
        <v>1.0999999999999999E-2</v>
      </c>
      <c r="G17" s="167">
        <f>+(1+F17)^$G$16-1</f>
        <v>0.14028619649985408</v>
      </c>
      <c r="I17" s="168"/>
      <c r="P17" s="161"/>
      <c r="Q17" s="161"/>
    </row>
    <row r="18" spans="2:17" s="156" customFormat="1" ht="16.5" customHeight="1">
      <c r="B18" s="169" t="s">
        <v>26</v>
      </c>
      <c r="C18" s="170">
        <v>60</v>
      </c>
      <c r="D18" s="171">
        <f>+$D$15*C18</f>
        <v>52668180</v>
      </c>
      <c r="E18" s="172" t="s">
        <v>8</v>
      </c>
      <c r="F18" s="228">
        <v>8.9999999999999993E-3</v>
      </c>
      <c r="G18" s="173">
        <f t="shared" ref="G18:G20" si="0">+(1+F18)^$G$16-1</f>
        <v>0.11350967495666797</v>
      </c>
    </row>
    <row r="19" spans="2:17" s="156" customFormat="1" ht="16.5" customHeight="1">
      <c r="B19" s="174" t="s">
        <v>27</v>
      </c>
      <c r="C19" s="170">
        <v>25</v>
      </c>
      <c r="D19" s="171">
        <f>+$D$15*C19</f>
        <v>21945075</v>
      </c>
      <c r="E19" s="172" t="s">
        <v>134</v>
      </c>
      <c r="F19" s="228">
        <v>8.5000000000000006E-3</v>
      </c>
      <c r="G19" s="173">
        <f t="shared" si="0"/>
        <v>0.10690622692343665</v>
      </c>
    </row>
    <row r="20" spans="2:17" s="156" customFormat="1" ht="16.5" customHeight="1" thickBot="1">
      <c r="B20" s="175" t="s">
        <v>28</v>
      </c>
      <c r="C20" s="176">
        <v>115</v>
      </c>
      <c r="D20" s="177">
        <f>+$D$15*C20</f>
        <v>100947345</v>
      </c>
      <c r="E20" s="178" t="s">
        <v>133</v>
      </c>
      <c r="F20" s="229">
        <v>7.4999999999999997E-3</v>
      </c>
      <c r="G20" s="179">
        <f t="shared" si="0"/>
        <v>9.3806897670984268E-2</v>
      </c>
    </row>
    <row r="21" spans="2:17" ht="16.5" customHeight="1">
      <c r="B21" s="24"/>
      <c r="C21" s="25"/>
      <c r="D21" s="26"/>
    </row>
    <row r="22" spans="2:17" ht="17.25" thickBot="1">
      <c r="B22" s="22"/>
    </row>
    <row r="23" spans="2:17" ht="17.25" thickBot="1">
      <c r="B23" s="248" t="s">
        <v>15</v>
      </c>
      <c r="C23" s="249"/>
      <c r="D23" s="250"/>
      <c r="E23" s="19"/>
      <c r="F23" s="180"/>
      <c r="G23" s="19"/>
    </row>
    <row r="24" spans="2:17">
      <c r="B24" s="181" t="s">
        <v>16</v>
      </c>
      <c r="C24" s="182"/>
      <c r="D24" s="232" t="s">
        <v>13</v>
      </c>
      <c r="E24" s="183" t="s">
        <v>47</v>
      </c>
      <c r="F24" s="184"/>
    </row>
    <row r="25" spans="2:17">
      <c r="B25" s="185" t="s">
        <v>17</v>
      </c>
      <c r="C25" s="186"/>
      <c r="D25" s="233">
        <v>84000000</v>
      </c>
      <c r="E25" s="187" t="s">
        <v>45</v>
      </c>
      <c r="F25" s="188"/>
      <c r="G25" s="12"/>
    </row>
    <row r="26" spans="2:17">
      <c r="B26" s="185" t="s">
        <v>18</v>
      </c>
      <c r="C26" s="189" t="s">
        <v>38</v>
      </c>
      <c r="D26" s="234">
        <v>120</v>
      </c>
      <c r="E26" s="187" t="s">
        <v>127</v>
      </c>
      <c r="F26" s="188"/>
      <c r="G26" s="12"/>
      <c r="I26" s="76"/>
    </row>
    <row r="27" spans="2:17">
      <c r="B27" s="185" t="s">
        <v>19</v>
      </c>
      <c r="C27" s="186" t="s">
        <v>76</v>
      </c>
      <c r="D27" s="190">
        <f>PMT(D28,D26,-D25)</f>
        <v>1264138.7090733903</v>
      </c>
      <c r="E27" s="12"/>
      <c r="F27" s="20"/>
      <c r="G27" s="21"/>
    </row>
    <row r="28" spans="2:17" ht="17.25" thickBot="1">
      <c r="B28" s="191" t="s">
        <v>20</v>
      </c>
      <c r="C28" s="192"/>
      <c r="D28" s="193">
        <f>IF(D24=B7,D7,IF(D24=B8,D8,IF(D24=B9,D9,D10)))</f>
        <v>1.0999999999999999E-2</v>
      </c>
    </row>
    <row r="29" spans="2:17">
      <c r="B29" s="22"/>
    </row>
    <row r="31" spans="2:17" ht="20.25">
      <c r="B31" s="27" t="s">
        <v>130</v>
      </c>
    </row>
    <row r="33" spans="2:11" ht="26.25">
      <c r="B33" s="230" t="s">
        <v>131</v>
      </c>
      <c r="C33" s="92"/>
      <c r="D33" s="92"/>
      <c r="E33" s="12"/>
      <c r="F33" s="103"/>
      <c r="G33" s="104"/>
      <c r="H33" s="22"/>
      <c r="I33" s="94"/>
      <c r="J33" s="94"/>
      <c r="K33" s="226"/>
    </row>
    <row r="34" spans="2:11" ht="18.75">
      <c r="B34" s="105"/>
      <c r="C34" s="92"/>
      <c r="D34" s="92"/>
      <c r="E34" s="12"/>
      <c r="F34" s="103"/>
      <c r="G34" s="104"/>
      <c r="H34" s="22"/>
      <c r="I34" s="20"/>
      <c r="J34" s="20"/>
      <c r="K34" s="95"/>
    </row>
    <row r="35" spans="2:11" ht="18.75">
      <c r="B35" s="105"/>
      <c r="C35" s="92"/>
      <c r="D35" s="92"/>
      <c r="E35" s="12"/>
      <c r="F35" s="103"/>
      <c r="G35" s="104"/>
      <c r="H35" s="22"/>
      <c r="I35" s="20"/>
      <c r="J35" s="20"/>
      <c r="K35" s="95"/>
    </row>
    <row r="36" spans="2:11" ht="18.75">
      <c r="B36" s="105"/>
      <c r="C36" s="92"/>
      <c r="D36" s="92"/>
      <c r="E36" s="12"/>
      <c r="F36" s="103"/>
      <c r="G36" s="104"/>
      <c r="H36" s="22"/>
      <c r="I36" s="20"/>
      <c r="J36" s="20"/>
      <c r="K36" s="95"/>
    </row>
    <row r="37" spans="2:11" ht="14.25" customHeight="1">
      <c r="B37" s="106"/>
      <c r="C37" s="92"/>
      <c r="D37" s="92"/>
      <c r="E37" s="107"/>
      <c r="F37" s="108"/>
      <c r="G37" s="12"/>
      <c r="H37" s="92"/>
      <c r="I37" s="92"/>
      <c r="J37" s="92"/>
      <c r="K37" s="92"/>
    </row>
    <row r="38" spans="2:11">
      <c r="B38" s="92"/>
      <c r="C38" s="92"/>
      <c r="D38" s="102"/>
      <c r="E38" s="12"/>
      <c r="F38" s="92"/>
      <c r="G38" s="12"/>
      <c r="H38" s="92"/>
      <c r="I38" s="92"/>
      <c r="J38" s="92"/>
      <c r="K38" s="92"/>
    </row>
    <row r="39" spans="2:11">
      <c r="B39" s="92"/>
      <c r="C39" s="92"/>
      <c r="D39" s="92"/>
      <c r="E39" s="12"/>
      <c r="F39" s="92"/>
      <c r="G39" s="12"/>
      <c r="H39" s="92"/>
      <c r="I39" s="92"/>
      <c r="J39" s="92"/>
      <c r="K39" s="92"/>
    </row>
    <row r="40" spans="2:11">
      <c r="B40" s="92"/>
      <c r="C40" s="92"/>
      <c r="D40" s="109"/>
      <c r="E40" s="236"/>
      <c r="F40" s="236"/>
      <c r="G40" s="236"/>
      <c r="H40" s="92"/>
      <c r="I40" s="93"/>
      <c r="J40" s="92"/>
      <c r="K40" s="92"/>
    </row>
    <row r="41" spans="2:11">
      <c r="B41" s="92"/>
      <c r="C41" s="92"/>
      <c r="D41" s="92"/>
      <c r="E41" s="22"/>
      <c r="F41" s="110"/>
      <c r="G41" s="111"/>
      <c r="H41" s="22"/>
      <c r="I41" s="96"/>
      <c r="J41" s="92"/>
      <c r="K41" s="92"/>
    </row>
    <row r="42" spans="2:11">
      <c r="B42" s="92"/>
      <c r="C42" s="92"/>
      <c r="D42" s="92"/>
      <c r="E42" s="22"/>
      <c r="F42" s="2"/>
      <c r="G42" s="94"/>
      <c r="H42" s="22"/>
      <c r="I42" s="98"/>
      <c r="J42" s="92"/>
      <c r="K42" s="92"/>
    </row>
    <row r="43" spans="2:11">
      <c r="B43" s="92"/>
      <c r="C43" s="92"/>
      <c r="D43" s="92"/>
      <c r="E43" s="22"/>
      <c r="F43" s="112"/>
      <c r="G43" s="113"/>
      <c r="H43" s="92"/>
      <c r="I43" s="97"/>
      <c r="J43" s="92"/>
      <c r="K43" s="92"/>
    </row>
    <row r="44" spans="2:11">
      <c r="B44" s="92"/>
      <c r="C44" s="92"/>
      <c r="D44" s="92"/>
      <c r="E44" s="22"/>
      <c r="F44" s="2"/>
      <c r="G44" s="20"/>
      <c r="H44" s="92"/>
      <c r="I44" s="92"/>
      <c r="J44" s="92"/>
      <c r="K44" s="92"/>
    </row>
    <row r="45" spans="2:11">
      <c r="B45" s="92"/>
      <c r="C45" s="92"/>
      <c r="D45" s="92"/>
      <c r="E45" s="22"/>
      <c r="F45" s="92"/>
      <c r="G45" s="114"/>
      <c r="H45" s="92"/>
    </row>
    <row r="46" spans="2:11">
      <c r="B46" s="92"/>
      <c r="C46" s="92"/>
      <c r="D46" s="92"/>
      <c r="E46" s="12"/>
      <c r="F46" s="92"/>
      <c r="G46" s="12"/>
      <c r="H46" s="92"/>
    </row>
    <row r="47" spans="2:11">
      <c r="B47" s="92"/>
      <c r="C47" s="92"/>
      <c r="D47" s="92"/>
      <c r="E47" s="12"/>
      <c r="F47" s="92"/>
      <c r="G47" s="12"/>
      <c r="H47" s="92"/>
    </row>
    <row r="48" spans="2:11">
      <c r="B48" s="92"/>
      <c r="C48" s="92"/>
      <c r="D48" s="92"/>
      <c r="E48" s="12"/>
      <c r="F48" s="92"/>
      <c r="G48" s="12"/>
      <c r="H48" s="92"/>
    </row>
    <row r="49" spans="2:8">
      <c r="B49" s="92"/>
      <c r="C49" s="92"/>
      <c r="D49" s="92"/>
      <c r="E49" s="12"/>
      <c r="F49" s="92"/>
      <c r="G49" s="12"/>
      <c r="H49" s="92"/>
    </row>
    <row r="50" spans="2:8">
      <c r="B50" s="92"/>
      <c r="C50" s="92"/>
      <c r="D50" s="92"/>
      <c r="E50" s="12"/>
      <c r="F50" s="92"/>
      <c r="G50" s="12"/>
      <c r="H50" s="92"/>
    </row>
  </sheetData>
  <mergeCells count="10">
    <mergeCell ref="E40:G40"/>
    <mergeCell ref="G14:G15"/>
    <mergeCell ref="E14:E16"/>
    <mergeCell ref="B2:D3"/>
    <mergeCell ref="B5:D5"/>
    <mergeCell ref="B23:D23"/>
    <mergeCell ref="B15:B16"/>
    <mergeCell ref="C15:C16"/>
    <mergeCell ref="B14:D14"/>
    <mergeCell ref="F14:F16"/>
  </mergeCells>
  <dataValidations count="1">
    <dataValidation type="list" allowBlank="1" showInputMessage="1" showErrorMessage="1" sqref="D24">
      <formula1>$B$7:$B$10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-0.249977111117893"/>
    <pageSetUpPr fitToPage="1"/>
  </sheetPr>
  <dimension ref="A1:X181"/>
  <sheetViews>
    <sheetView showGridLines="0" view="pageBreakPreview" zoomScale="106" zoomScaleNormal="100" zoomScaleSheetLayoutView="106" workbookViewId="0">
      <selection activeCell="A110" sqref="A110:XFD110"/>
    </sheetView>
  </sheetViews>
  <sheetFormatPr baseColWidth="10" defaultRowHeight="16.5"/>
  <cols>
    <col min="1" max="1" width="1.375" style="115" customWidth="1"/>
    <col min="2" max="4" width="4.375" style="116" customWidth="1"/>
    <col min="5" max="5" width="7.25" style="116" customWidth="1"/>
    <col min="6" max="6" width="5.25" style="116" customWidth="1"/>
    <col min="7" max="7" width="4.375" style="115" customWidth="1"/>
    <col min="8" max="8" width="5.5" style="115" customWidth="1"/>
    <col min="9" max="9" width="4.75" style="115" customWidth="1"/>
    <col min="10" max="13" width="4.375" style="115" customWidth="1"/>
    <col min="14" max="14" width="4.875" style="115" customWidth="1"/>
    <col min="15" max="15" width="6.375" style="115" customWidth="1"/>
    <col min="16" max="17" width="4.375" style="115" customWidth="1"/>
    <col min="18" max="18" width="4.875" style="115" customWidth="1"/>
    <col min="19" max="19" width="5.75" style="115" customWidth="1"/>
    <col min="20" max="20" width="5" style="115" customWidth="1"/>
    <col min="21" max="21" width="5.875" style="115" customWidth="1"/>
    <col min="22" max="23" width="4.375" style="115" customWidth="1"/>
    <col min="24" max="24" width="2" style="115" customWidth="1"/>
    <col min="25" max="25" width="1.75" style="115" customWidth="1"/>
    <col min="26" max="16384" width="11" style="115"/>
  </cols>
  <sheetData>
    <row r="1" spans="1:24">
      <c r="A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s="153" customFormat="1" ht="18">
      <c r="A2" s="199"/>
      <c r="B2" s="264" t="s">
        <v>84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</row>
    <row r="3" spans="1:24" s="153" customFormat="1" ht="18">
      <c r="A3" s="199"/>
      <c r="B3" s="264" t="s">
        <v>40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</row>
    <row r="4" spans="1:24">
      <c r="A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t="21" customHeight="1">
      <c r="A5" s="116"/>
      <c r="B5" s="260" t="s">
        <v>0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7.25" thickBot="1">
      <c r="A6" s="116"/>
      <c r="B6" s="117"/>
      <c r="C6" s="117"/>
      <c r="D6" s="117"/>
      <c r="E6" s="117"/>
      <c r="F6" s="117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8"/>
      <c r="T6" s="118"/>
      <c r="U6" s="118"/>
      <c r="V6" s="116"/>
      <c r="W6" s="116"/>
      <c r="X6" s="116"/>
    </row>
    <row r="7" spans="1:24" ht="21" customHeight="1" thickBot="1">
      <c r="A7" s="116"/>
      <c r="B7" s="261" t="s">
        <v>122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3"/>
    </row>
    <row r="8" spans="1:24" ht="7.5" customHeight="1" thickTop="1">
      <c r="A8" s="116"/>
      <c r="B8" s="131"/>
      <c r="C8" s="118"/>
      <c r="D8" s="118"/>
      <c r="E8" s="118"/>
      <c r="F8" s="118"/>
      <c r="G8" s="200"/>
      <c r="H8" s="118"/>
      <c r="I8" s="118"/>
      <c r="J8" s="118"/>
      <c r="K8" s="118"/>
      <c r="L8" s="118"/>
      <c r="M8" s="118"/>
      <c r="N8" s="118"/>
      <c r="O8" s="201"/>
      <c r="P8" s="201"/>
      <c r="Q8" s="118"/>
      <c r="R8" s="118"/>
      <c r="S8" s="118"/>
      <c r="T8" s="201"/>
      <c r="U8" s="202"/>
      <c r="V8" s="202"/>
      <c r="W8" s="118"/>
      <c r="X8" s="119"/>
    </row>
    <row r="9" spans="1:24" ht="27.75" customHeight="1">
      <c r="A9" s="116"/>
      <c r="B9" s="140" t="s">
        <v>85</v>
      </c>
      <c r="C9" s="118"/>
      <c r="D9" s="203" t="s">
        <v>102</v>
      </c>
      <c r="E9" s="203" t="s">
        <v>103</v>
      </c>
      <c r="F9" s="273" t="s">
        <v>108</v>
      </c>
      <c r="G9" s="274"/>
      <c r="H9" s="118" t="s">
        <v>86</v>
      </c>
      <c r="I9" s="202"/>
      <c r="J9" s="202"/>
      <c r="K9" s="118"/>
      <c r="L9" s="118"/>
      <c r="M9" s="138"/>
      <c r="N9" s="204"/>
      <c r="O9" s="205"/>
      <c r="P9" s="205"/>
      <c r="Q9" s="205"/>
      <c r="R9" s="204"/>
      <c r="S9" s="204"/>
      <c r="T9" s="204"/>
      <c r="U9" s="204"/>
      <c r="V9" s="204"/>
      <c r="W9" s="141"/>
      <c r="X9" s="206"/>
    </row>
    <row r="10" spans="1:24" ht="7.5" customHeight="1">
      <c r="A10" s="116"/>
      <c r="B10" s="131"/>
      <c r="C10" s="118"/>
      <c r="D10" s="118"/>
      <c r="E10" s="118"/>
      <c r="F10" s="118"/>
      <c r="G10" s="200"/>
      <c r="H10" s="118"/>
      <c r="I10" s="118"/>
      <c r="J10" s="118"/>
      <c r="K10" s="118"/>
      <c r="L10" s="118"/>
      <c r="M10" s="118"/>
      <c r="N10" s="118"/>
      <c r="O10" s="201"/>
      <c r="P10" s="201"/>
      <c r="Q10" s="118"/>
      <c r="R10" s="118"/>
      <c r="S10" s="118"/>
      <c r="T10" s="201"/>
      <c r="U10" s="202"/>
      <c r="V10" s="202"/>
      <c r="W10" s="118"/>
      <c r="X10" s="119"/>
    </row>
    <row r="11" spans="1:24" ht="27.75" customHeight="1">
      <c r="A11" s="116"/>
      <c r="B11" s="131" t="s">
        <v>111</v>
      </c>
      <c r="C11" s="118"/>
      <c r="D11" s="138"/>
      <c r="E11" s="139"/>
      <c r="F11" s="121"/>
      <c r="G11" s="141"/>
      <c r="H11" s="118" t="s">
        <v>109</v>
      </c>
      <c r="I11" s="196"/>
      <c r="J11" s="138"/>
      <c r="K11" s="204"/>
      <c r="L11" s="204"/>
      <c r="M11" s="141"/>
      <c r="N11" s="118" t="s">
        <v>89</v>
      </c>
      <c r="O11" s="196"/>
      <c r="P11" s="138"/>
      <c r="Q11" s="204"/>
      <c r="R11" s="204"/>
      <c r="S11" s="141"/>
      <c r="T11" s="201"/>
      <c r="U11" s="118"/>
      <c r="V11" s="118"/>
      <c r="W11" s="118"/>
      <c r="X11" s="136"/>
    </row>
    <row r="12" spans="1:24" ht="7.5" customHeight="1">
      <c r="A12" s="116"/>
      <c r="B12" s="131"/>
      <c r="C12" s="118"/>
      <c r="D12" s="118"/>
      <c r="E12" s="118"/>
      <c r="F12" s="118"/>
      <c r="G12" s="122"/>
      <c r="H12" s="118"/>
      <c r="I12" s="118"/>
      <c r="J12" s="118"/>
      <c r="K12" s="118"/>
      <c r="L12" s="118"/>
      <c r="M12" s="118"/>
      <c r="N12" s="122"/>
      <c r="O12" s="134"/>
      <c r="P12" s="134"/>
      <c r="Q12" s="118"/>
      <c r="R12" s="118"/>
      <c r="S12" s="118"/>
      <c r="T12" s="122"/>
      <c r="U12" s="122"/>
      <c r="V12" s="118"/>
      <c r="W12" s="118"/>
      <c r="X12" s="207"/>
    </row>
    <row r="13" spans="1:24" ht="27.75" customHeight="1">
      <c r="A13" s="116"/>
      <c r="B13" s="131" t="s">
        <v>88</v>
      </c>
      <c r="C13" s="118"/>
      <c r="D13" s="138"/>
      <c r="E13" s="139"/>
      <c r="F13" s="139"/>
      <c r="G13" s="139"/>
      <c r="H13" s="204"/>
      <c r="I13" s="141"/>
      <c r="J13" s="135" t="s">
        <v>110</v>
      </c>
      <c r="K13" s="118"/>
      <c r="L13" s="118"/>
      <c r="M13" s="118"/>
      <c r="N13" s="135"/>
      <c r="O13" s="120"/>
      <c r="P13" s="139"/>
      <c r="Q13" s="139"/>
      <c r="R13" s="204"/>
      <c r="S13" s="204"/>
      <c r="T13" s="121"/>
      <c r="U13" s="121"/>
      <c r="V13" s="204"/>
      <c r="W13" s="141"/>
      <c r="X13" s="136"/>
    </row>
    <row r="14" spans="1:24" ht="7.5" customHeight="1">
      <c r="A14" s="116"/>
      <c r="B14" s="131"/>
      <c r="C14" s="118"/>
      <c r="D14" s="118"/>
      <c r="E14" s="118"/>
      <c r="F14" s="118"/>
      <c r="G14" s="122"/>
      <c r="H14" s="118"/>
      <c r="I14" s="118"/>
      <c r="J14" s="118"/>
      <c r="K14" s="118"/>
      <c r="L14" s="118"/>
      <c r="M14" s="118"/>
      <c r="N14" s="122"/>
      <c r="O14" s="122"/>
      <c r="P14" s="122"/>
      <c r="Q14" s="118"/>
      <c r="R14" s="118"/>
      <c r="S14" s="118"/>
      <c r="T14" s="122"/>
      <c r="U14" s="122"/>
      <c r="V14" s="118"/>
      <c r="W14" s="118"/>
      <c r="X14" s="207"/>
    </row>
    <row r="15" spans="1:24" ht="27.75" customHeight="1">
      <c r="A15" s="116"/>
      <c r="B15" s="131" t="s">
        <v>87</v>
      </c>
      <c r="C15" s="118"/>
      <c r="D15" s="118"/>
      <c r="E15" s="118"/>
      <c r="F15" s="118"/>
      <c r="G15" s="144"/>
      <c r="H15" s="204"/>
      <c r="I15" s="204"/>
      <c r="J15" s="204"/>
      <c r="K15" s="204"/>
      <c r="L15" s="204"/>
      <c r="M15" s="204"/>
      <c r="N15" s="145"/>
      <c r="O15" s="145"/>
      <c r="P15" s="146"/>
      <c r="Q15" s="118"/>
      <c r="R15" s="118"/>
      <c r="S15" s="118"/>
      <c r="T15" s="122"/>
      <c r="U15" s="122"/>
      <c r="V15" s="118"/>
      <c r="W15" s="118"/>
      <c r="X15" s="207"/>
    </row>
    <row r="16" spans="1:24" ht="7.5" customHeight="1" thickBot="1">
      <c r="A16" s="116"/>
      <c r="B16" s="208"/>
      <c r="C16" s="209"/>
      <c r="D16" s="209"/>
      <c r="E16" s="209"/>
      <c r="F16" s="209"/>
      <c r="G16" s="137"/>
      <c r="H16" s="209"/>
      <c r="I16" s="209"/>
      <c r="J16" s="209"/>
      <c r="K16" s="209"/>
      <c r="L16" s="209"/>
      <c r="M16" s="209"/>
      <c r="N16" s="137"/>
      <c r="O16" s="137"/>
      <c r="P16" s="137"/>
      <c r="Q16" s="209"/>
      <c r="R16" s="209"/>
      <c r="S16" s="209"/>
      <c r="T16" s="137"/>
      <c r="U16" s="137"/>
      <c r="V16" s="209"/>
      <c r="W16" s="209"/>
      <c r="X16" s="210"/>
    </row>
    <row r="17" spans="1:24" ht="21" customHeight="1" thickTop="1" thickBot="1">
      <c r="A17" s="116"/>
      <c r="B17" s="270" t="s">
        <v>114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2"/>
    </row>
    <row r="18" spans="1:24" ht="7.5" customHeight="1" thickTop="1">
      <c r="A18" s="116"/>
      <c r="B18" s="131"/>
      <c r="C18" s="118"/>
      <c r="D18" s="118"/>
      <c r="E18" s="118"/>
      <c r="F18" s="118"/>
      <c r="G18" s="122"/>
      <c r="H18" s="118"/>
      <c r="I18" s="118"/>
      <c r="J18" s="118"/>
      <c r="K18" s="118"/>
      <c r="L18" s="118"/>
      <c r="M18" s="118"/>
      <c r="N18" s="122"/>
      <c r="O18" s="122"/>
      <c r="P18" s="122"/>
      <c r="Q18" s="118"/>
      <c r="R18" s="118"/>
      <c r="S18" s="118"/>
      <c r="T18" s="122"/>
      <c r="U18" s="122"/>
      <c r="V18" s="118"/>
      <c r="W18" s="118"/>
      <c r="X18" s="207"/>
    </row>
    <row r="19" spans="1:24" ht="27.75" customHeight="1">
      <c r="A19" s="116"/>
      <c r="B19" s="142" t="s">
        <v>90</v>
      </c>
      <c r="C19" s="118"/>
      <c r="D19" s="118"/>
      <c r="E19" s="118"/>
      <c r="F19" s="285" t="s">
        <v>28</v>
      </c>
      <c r="G19" s="285"/>
      <c r="H19" s="285" t="s">
        <v>112</v>
      </c>
      <c r="I19" s="285"/>
      <c r="J19" s="123" t="s">
        <v>113</v>
      </c>
      <c r="K19" s="118"/>
      <c r="L19" s="118"/>
      <c r="M19" s="118"/>
      <c r="N19" s="134"/>
      <c r="O19" s="287"/>
      <c r="P19" s="287"/>
      <c r="Q19" s="287"/>
      <c r="R19" s="194" t="s">
        <v>101</v>
      </c>
      <c r="S19" s="118"/>
      <c r="T19" s="118"/>
      <c r="U19" s="116"/>
      <c r="V19" s="275"/>
      <c r="W19" s="275"/>
      <c r="X19" s="136"/>
    </row>
    <row r="20" spans="1:24" ht="7.5" customHeight="1">
      <c r="A20" s="116"/>
      <c r="B20" s="131"/>
      <c r="C20" s="118"/>
      <c r="D20" s="118"/>
      <c r="E20" s="118"/>
      <c r="F20" s="118"/>
      <c r="G20" s="122"/>
      <c r="H20" s="118"/>
      <c r="I20" s="118"/>
      <c r="J20" s="118"/>
      <c r="K20" s="118"/>
      <c r="L20" s="118"/>
      <c r="M20" s="118"/>
      <c r="N20" s="122"/>
      <c r="O20" s="122"/>
      <c r="P20" s="122"/>
      <c r="Q20" s="118"/>
      <c r="R20" s="118"/>
      <c r="S20" s="118"/>
      <c r="T20" s="122"/>
      <c r="U20" s="122"/>
      <c r="V20" s="118"/>
      <c r="W20" s="118"/>
      <c r="X20" s="207"/>
    </row>
    <row r="21" spans="1:24" ht="27.75" customHeight="1">
      <c r="A21" s="116"/>
      <c r="B21" s="131"/>
      <c r="C21" s="118"/>
      <c r="D21" s="118"/>
      <c r="E21" s="118"/>
      <c r="F21" s="285" t="s">
        <v>123</v>
      </c>
      <c r="G21" s="285"/>
      <c r="H21" s="286" t="s">
        <v>124</v>
      </c>
      <c r="I21" s="286"/>
      <c r="J21" s="123" t="s">
        <v>128</v>
      </c>
      <c r="K21" s="118"/>
      <c r="L21" s="118"/>
      <c r="M21" s="118"/>
      <c r="N21" s="134"/>
      <c r="O21" s="288"/>
      <c r="P21" s="288"/>
      <c r="Q21" s="288"/>
      <c r="R21" s="118" t="s">
        <v>104</v>
      </c>
      <c r="S21" s="118"/>
      <c r="T21" s="118"/>
      <c r="U21" s="211" t="s">
        <v>105</v>
      </c>
      <c r="V21" s="211" t="s">
        <v>106</v>
      </c>
      <c r="W21" s="118"/>
      <c r="X21" s="207"/>
    </row>
    <row r="22" spans="1:24" s="152" customFormat="1" ht="21" customHeight="1">
      <c r="A22" s="212"/>
      <c r="B22" s="282" t="s">
        <v>121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4"/>
    </row>
    <row r="23" spans="1:24">
      <c r="A23" s="116"/>
      <c r="B23" s="143"/>
      <c r="C23" s="118"/>
      <c r="D23" s="118"/>
      <c r="E23" s="118"/>
      <c r="F23" s="118"/>
      <c r="G23" s="123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213"/>
      <c r="V23" s="213"/>
      <c r="W23" s="118"/>
      <c r="X23" s="214"/>
    </row>
    <row r="24" spans="1:24">
      <c r="A24" s="116"/>
      <c r="B24" s="143"/>
      <c r="C24" s="118"/>
      <c r="D24" s="118"/>
      <c r="E24" s="118"/>
      <c r="F24" s="118"/>
      <c r="G24" s="123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213"/>
      <c r="V24" s="213"/>
      <c r="W24" s="118"/>
      <c r="X24" s="214"/>
    </row>
    <row r="25" spans="1:24">
      <c r="A25" s="116"/>
      <c r="B25" s="143"/>
      <c r="C25" s="118"/>
      <c r="D25" s="118"/>
      <c r="E25" s="118"/>
      <c r="F25" s="118"/>
      <c r="G25" s="123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213"/>
      <c r="V25" s="213"/>
      <c r="W25" s="118"/>
      <c r="X25" s="214"/>
    </row>
    <row r="26" spans="1:24">
      <c r="A26" s="116"/>
      <c r="B26" s="150"/>
      <c r="C26" s="215"/>
      <c r="D26" s="215"/>
      <c r="E26" s="215"/>
      <c r="F26" s="215"/>
      <c r="G26" s="151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6"/>
      <c r="V26" s="216"/>
      <c r="W26" s="215"/>
      <c r="X26" s="217"/>
    </row>
    <row r="27" spans="1:24" s="152" customFormat="1" ht="21" customHeight="1" thickBot="1">
      <c r="A27" s="212"/>
      <c r="B27" s="276" t="s">
        <v>115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8"/>
    </row>
    <row r="28" spans="1:24" ht="7.5" customHeight="1" thickTop="1">
      <c r="A28" s="116"/>
      <c r="B28" s="131"/>
      <c r="C28" s="118"/>
      <c r="D28" s="118"/>
      <c r="E28" s="118"/>
      <c r="F28" s="118"/>
      <c r="G28" s="122"/>
      <c r="H28" s="118"/>
      <c r="I28" s="118"/>
      <c r="J28" s="118"/>
      <c r="K28" s="118"/>
      <c r="L28" s="118"/>
      <c r="M28" s="118"/>
      <c r="N28" s="122"/>
      <c r="O28" s="122"/>
      <c r="P28" s="122"/>
      <c r="Q28" s="118"/>
      <c r="R28" s="118"/>
      <c r="S28" s="118"/>
      <c r="T28" s="122"/>
      <c r="U28" s="122"/>
      <c r="V28" s="118"/>
      <c r="W28" s="118"/>
      <c r="X28" s="207"/>
    </row>
    <row r="29" spans="1:24" ht="27.75" customHeight="1">
      <c r="A29" s="116"/>
      <c r="B29" s="142" t="s">
        <v>116</v>
      </c>
      <c r="C29" s="118"/>
      <c r="D29" s="118"/>
      <c r="E29" s="118"/>
      <c r="F29" s="118"/>
      <c r="G29" s="218"/>
      <c r="H29" s="118"/>
      <c r="I29" s="118"/>
      <c r="J29" s="118"/>
      <c r="K29" s="118"/>
      <c r="L29" s="138"/>
      <c r="M29" s="204"/>
      <c r="N29" s="147"/>
      <c r="O29" s="148"/>
      <c r="P29" s="148"/>
      <c r="Q29" s="204"/>
      <c r="R29" s="204"/>
      <c r="S29" s="219"/>
      <c r="T29" s="149"/>
      <c r="U29" s="204"/>
      <c r="V29" s="204"/>
      <c r="W29" s="141"/>
      <c r="X29" s="207"/>
    </row>
    <row r="30" spans="1:24" ht="7.5" customHeight="1">
      <c r="A30" s="116"/>
      <c r="B30" s="131"/>
      <c r="C30" s="118"/>
      <c r="D30" s="118"/>
      <c r="E30" s="118"/>
      <c r="F30" s="118"/>
      <c r="G30" s="122"/>
      <c r="H30" s="118"/>
      <c r="I30" s="118"/>
      <c r="J30" s="118"/>
      <c r="K30" s="118"/>
      <c r="L30" s="118"/>
      <c r="M30" s="118"/>
      <c r="N30" s="122"/>
      <c r="O30" s="122"/>
      <c r="P30" s="122"/>
      <c r="Q30" s="118"/>
      <c r="R30" s="118"/>
      <c r="S30" s="118"/>
      <c r="T30" s="122"/>
      <c r="U30" s="122"/>
      <c r="V30" s="118"/>
      <c r="W30" s="118"/>
      <c r="X30" s="207"/>
    </row>
    <row r="31" spans="1:24" ht="27.75" customHeight="1">
      <c r="A31" s="116"/>
      <c r="B31" s="142" t="s">
        <v>129</v>
      </c>
      <c r="C31" s="118"/>
      <c r="D31" s="118"/>
      <c r="E31" s="118"/>
      <c r="F31" s="118"/>
      <c r="G31" s="218"/>
      <c r="H31" s="118"/>
      <c r="I31" s="118"/>
      <c r="J31" s="118"/>
      <c r="K31" s="118"/>
      <c r="L31" s="138"/>
      <c r="M31" s="204"/>
      <c r="N31" s="147"/>
      <c r="O31" s="148"/>
      <c r="P31" s="148"/>
      <c r="Q31" s="204"/>
      <c r="R31" s="204"/>
      <c r="S31" s="219"/>
      <c r="T31" s="149"/>
      <c r="U31" s="204"/>
      <c r="V31" s="204"/>
      <c r="W31" s="141"/>
      <c r="X31" s="207"/>
    </row>
    <row r="32" spans="1:24" ht="7.5" customHeight="1">
      <c r="A32" s="116"/>
      <c r="B32" s="131"/>
      <c r="C32" s="118"/>
      <c r="D32" s="118"/>
      <c r="E32" s="118"/>
      <c r="F32" s="118"/>
      <c r="G32" s="122"/>
      <c r="H32" s="118"/>
      <c r="I32" s="118"/>
      <c r="J32" s="118"/>
      <c r="K32" s="118"/>
      <c r="L32" s="118"/>
      <c r="M32" s="118"/>
      <c r="N32" s="122"/>
      <c r="O32" s="122"/>
      <c r="P32" s="122"/>
      <c r="Q32" s="118"/>
      <c r="R32" s="118"/>
      <c r="S32" s="118"/>
      <c r="T32" s="122"/>
      <c r="U32" s="122"/>
      <c r="V32" s="118"/>
      <c r="W32" s="118"/>
      <c r="X32" s="207"/>
    </row>
    <row r="33" spans="1:24" ht="27.75" customHeight="1">
      <c r="A33" s="116"/>
      <c r="B33" s="142" t="s">
        <v>117</v>
      </c>
      <c r="C33" s="118"/>
      <c r="D33" s="118"/>
      <c r="E33" s="118"/>
      <c r="F33" s="138"/>
      <c r="G33" s="220"/>
      <c r="H33" s="204"/>
      <c r="I33" s="141"/>
      <c r="J33" s="118" t="s">
        <v>118</v>
      </c>
      <c r="K33" s="118"/>
      <c r="L33" s="221"/>
      <c r="M33" s="123"/>
      <c r="N33" s="138"/>
      <c r="O33" s="204"/>
      <c r="P33" s="204"/>
      <c r="Q33" s="204"/>
      <c r="R33" s="204"/>
      <c r="S33" s="141"/>
      <c r="T33" s="281" t="s">
        <v>119</v>
      </c>
      <c r="U33" s="280"/>
      <c r="V33" s="279" t="s">
        <v>120</v>
      </c>
      <c r="W33" s="280"/>
      <c r="X33" s="207"/>
    </row>
    <row r="34" spans="1:24" ht="9" customHeight="1" thickBot="1">
      <c r="A34" s="116"/>
      <c r="B34" s="132"/>
      <c r="C34" s="198"/>
      <c r="D34" s="198"/>
      <c r="E34" s="124"/>
      <c r="F34" s="125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10"/>
    </row>
    <row r="35" spans="1:24" ht="16.5" customHeight="1" thickTop="1" thickBot="1">
      <c r="A35" s="116"/>
      <c r="B35" s="118"/>
      <c r="C35" s="118"/>
      <c r="D35" s="122"/>
      <c r="E35" s="122"/>
      <c r="F35" s="122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</row>
    <row r="36" spans="1:24" ht="19.5" customHeight="1" thickBot="1">
      <c r="A36" s="116"/>
      <c r="B36" s="261" t="s">
        <v>91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3"/>
    </row>
    <row r="37" spans="1:24" ht="17.25" thickTop="1">
      <c r="A37" s="116"/>
      <c r="B37" s="22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118"/>
      <c r="V37" s="118"/>
      <c r="W37" s="118"/>
      <c r="X37" s="224"/>
    </row>
    <row r="38" spans="1:24">
      <c r="A38" s="116"/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118"/>
      <c r="V38" s="118"/>
      <c r="W38" s="118"/>
      <c r="X38" s="224"/>
    </row>
    <row r="39" spans="1:24">
      <c r="A39" s="116"/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118"/>
      <c r="V39" s="118"/>
      <c r="W39" s="118"/>
      <c r="X39" s="224"/>
    </row>
    <row r="40" spans="1:24">
      <c r="A40" s="116"/>
      <c r="B40" s="222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118"/>
      <c r="V40" s="118"/>
      <c r="W40" s="118"/>
      <c r="X40" s="224"/>
    </row>
    <row r="41" spans="1:24" ht="22.5" customHeight="1">
      <c r="A41" s="116"/>
      <c r="B41" s="222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118"/>
      <c r="V41" s="118"/>
      <c r="W41" s="118"/>
      <c r="X41" s="224"/>
    </row>
    <row r="42" spans="1:24" ht="22.5" customHeight="1">
      <c r="A42" s="116"/>
      <c r="B42" s="131"/>
      <c r="C42" s="118"/>
      <c r="D42" s="122"/>
      <c r="E42" s="122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207"/>
    </row>
    <row r="43" spans="1:24" ht="25.5" customHeight="1">
      <c r="A43" s="116"/>
      <c r="B43" s="268" t="s">
        <v>92</v>
      </c>
      <c r="C43" s="269"/>
      <c r="D43" s="122"/>
      <c r="E43" s="118"/>
      <c r="F43" s="118"/>
      <c r="G43" s="118"/>
      <c r="H43" s="118"/>
      <c r="I43" s="118"/>
      <c r="J43" s="118"/>
      <c r="K43" s="118"/>
      <c r="L43" s="118"/>
      <c r="M43" s="126"/>
      <c r="N43" s="155" t="s">
        <v>44</v>
      </c>
      <c r="O43" s="118"/>
      <c r="P43" s="118"/>
      <c r="Q43" s="118"/>
      <c r="R43" s="118"/>
      <c r="S43" s="118"/>
      <c r="T43" s="118"/>
      <c r="U43" s="118"/>
      <c r="V43" s="118"/>
      <c r="W43" s="118"/>
      <c r="X43" s="207"/>
    </row>
    <row r="44" spans="1:24">
      <c r="A44" s="116"/>
      <c r="B44" s="195"/>
      <c r="C44" s="196"/>
      <c r="D44" s="122"/>
      <c r="E44" s="118"/>
      <c r="F44" s="118"/>
      <c r="G44" s="118"/>
      <c r="H44" s="118"/>
      <c r="I44" s="118"/>
      <c r="J44" s="118"/>
      <c r="K44" s="118"/>
      <c r="L44" s="118"/>
      <c r="M44" s="126"/>
      <c r="N44" s="196"/>
      <c r="O44" s="118"/>
      <c r="P44" s="118"/>
      <c r="Q44" s="118"/>
      <c r="R44" s="118"/>
      <c r="S44" s="118"/>
      <c r="T44" s="118"/>
      <c r="U44" s="118"/>
      <c r="V44" s="118"/>
      <c r="W44" s="118"/>
      <c r="X44" s="207"/>
    </row>
    <row r="45" spans="1:24">
      <c r="A45" s="116"/>
      <c r="B45" s="195"/>
      <c r="C45" s="196"/>
      <c r="D45" s="122"/>
      <c r="E45" s="118"/>
      <c r="F45" s="118"/>
      <c r="G45" s="118"/>
      <c r="H45" s="118"/>
      <c r="I45" s="118"/>
      <c r="J45" s="118"/>
      <c r="K45" s="118"/>
      <c r="L45" s="118"/>
      <c r="M45" s="126"/>
      <c r="N45" s="196"/>
      <c r="O45" s="118"/>
      <c r="P45" s="118"/>
      <c r="Q45" s="118"/>
      <c r="R45" s="118"/>
      <c r="S45" s="118"/>
      <c r="T45" s="118"/>
      <c r="U45" s="118"/>
      <c r="V45" s="118"/>
      <c r="W45" s="118"/>
      <c r="X45" s="207"/>
    </row>
    <row r="46" spans="1:24" ht="28.5" customHeight="1">
      <c r="A46" s="116"/>
      <c r="B46" s="131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26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207"/>
    </row>
    <row r="47" spans="1:24" ht="27.75" customHeight="1">
      <c r="A47" s="116"/>
      <c r="B47" s="131" t="s">
        <v>96</v>
      </c>
      <c r="C47" s="118"/>
      <c r="D47" s="122"/>
      <c r="E47" s="118"/>
      <c r="F47" s="118"/>
      <c r="G47" s="118"/>
      <c r="H47" s="118"/>
      <c r="I47" s="118"/>
      <c r="J47" s="118"/>
      <c r="K47" s="118"/>
      <c r="L47" s="118"/>
      <c r="M47" s="126"/>
      <c r="N47" s="118" t="s">
        <v>96</v>
      </c>
      <c r="O47" s="118"/>
      <c r="P47" s="118"/>
      <c r="Q47" s="118"/>
      <c r="R47" s="118"/>
      <c r="S47" s="118"/>
      <c r="T47" s="118"/>
      <c r="U47" s="118"/>
      <c r="V47" s="118"/>
      <c r="W47" s="118"/>
      <c r="X47" s="207"/>
    </row>
    <row r="48" spans="1:24" ht="27.75" customHeight="1">
      <c r="A48" s="116"/>
      <c r="B48" s="131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26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207"/>
    </row>
    <row r="49" spans="1:24" ht="27.75" customHeight="1">
      <c r="A49" s="116"/>
      <c r="B49" s="131" t="s">
        <v>94</v>
      </c>
      <c r="C49" s="118"/>
      <c r="D49" s="154"/>
      <c r="E49" s="118"/>
      <c r="F49" s="118"/>
      <c r="G49" s="118"/>
      <c r="H49" s="118"/>
      <c r="I49" s="118"/>
      <c r="J49" s="118"/>
      <c r="K49" s="118"/>
      <c r="L49" s="118"/>
      <c r="M49" s="126"/>
      <c r="N49" s="118" t="s">
        <v>94</v>
      </c>
      <c r="O49" s="118"/>
      <c r="P49" s="118"/>
      <c r="Q49" s="118"/>
      <c r="R49" s="118"/>
      <c r="S49" s="118"/>
      <c r="T49" s="118"/>
      <c r="U49" s="118"/>
      <c r="V49" s="118"/>
      <c r="W49" s="118"/>
      <c r="X49" s="207"/>
    </row>
    <row r="50" spans="1:24" ht="27.75" customHeight="1">
      <c r="A50" s="116"/>
      <c r="B50" s="131" t="s">
        <v>95</v>
      </c>
      <c r="C50" s="118"/>
      <c r="D50" s="122"/>
      <c r="E50" s="118"/>
      <c r="F50" s="118"/>
      <c r="G50" s="118"/>
      <c r="H50" s="118"/>
      <c r="I50" s="118"/>
      <c r="J50" s="118"/>
      <c r="K50" s="118"/>
      <c r="L50" s="118"/>
      <c r="M50" s="126"/>
      <c r="N50" s="118" t="s">
        <v>95</v>
      </c>
      <c r="O50" s="118"/>
      <c r="P50" s="118"/>
      <c r="Q50" s="118"/>
      <c r="R50" s="118"/>
      <c r="S50" s="118"/>
      <c r="T50" s="118"/>
      <c r="U50" s="118"/>
      <c r="V50" s="118"/>
      <c r="W50" s="118"/>
      <c r="X50" s="207"/>
    </row>
    <row r="51" spans="1:24" ht="27" customHeight="1">
      <c r="A51" s="116"/>
      <c r="B51" s="131" t="s">
        <v>93</v>
      </c>
      <c r="C51" s="118"/>
      <c r="D51" s="122"/>
      <c r="E51" s="118"/>
      <c r="F51" s="118"/>
      <c r="G51" s="118"/>
      <c r="H51" s="118"/>
      <c r="I51" s="118"/>
      <c r="J51" s="118"/>
      <c r="K51" s="118"/>
      <c r="L51" s="118"/>
      <c r="M51" s="126"/>
      <c r="N51" s="118" t="s">
        <v>93</v>
      </c>
      <c r="O51" s="118"/>
      <c r="P51" s="118"/>
      <c r="Q51" s="118"/>
      <c r="R51" s="118"/>
      <c r="S51" s="118"/>
      <c r="T51" s="118"/>
      <c r="U51" s="118"/>
      <c r="V51" s="118"/>
      <c r="W51" s="118"/>
      <c r="X51" s="207"/>
    </row>
    <row r="52" spans="1:24">
      <c r="A52" s="116"/>
      <c r="B52" s="131"/>
      <c r="C52" s="118"/>
      <c r="D52" s="122"/>
      <c r="E52" s="122"/>
      <c r="F52" s="122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207"/>
    </row>
    <row r="53" spans="1:24" ht="27.75" customHeight="1">
      <c r="A53" s="116"/>
      <c r="B53" s="265" t="s">
        <v>107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7"/>
    </row>
    <row r="54" spans="1:24" ht="17.25" thickBot="1">
      <c r="A54" s="116"/>
      <c r="B54" s="133"/>
      <c r="C54" s="127"/>
      <c r="D54" s="128"/>
      <c r="E54" s="128"/>
      <c r="F54" s="128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225"/>
    </row>
    <row r="55" spans="1:24">
      <c r="A55" s="116"/>
      <c r="B55" s="118"/>
      <c r="C55" s="118"/>
      <c r="D55" s="122"/>
      <c r="E55" s="122"/>
      <c r="F55" s="122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6"/>
      <c r="U55" s="118" t="s">
        <v>125</v>
      </c>
      <c r="V55" s="118"/>
      <c r="W55" s="118"/>
      <c r="X55" s="118"/>
    </row>
    <row r="56" spans="1:24">
      <c r="A56" s="116"/>
      <c r="B56" s="118"/>
      <c r="C56" s="118"/>
      <c r="D56" s="122"/>
      <c r="E56" s="122"/>
      <c r="F56" s="122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6"/>
      <c r="U56" s="118"/>
      <c r="V56" s="118"/>
      <c r="W56" s="118"/>
      <c r="X56" s="118"/>
    </row>
    <row r="57" spans="1:24">
      <c r="A57" s="116"/>
      <c r="B57" s="118"/>
      <c r="C57" s="118"/>
      <c r="D57" s="122"/>
      <c r="E57" s="122"/>
      <c r="F57" s="122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6"/>
      <c r="U57" s="118"/>
      <c r="V57" s="118"/>
      <c r="W57" s="118"/>
      <c r="X57" s="118"/>
    </row>
    <row r="58" spans="1:24">
      <c r="A58" s="116"/>
      <c r="B58" s="118"/>
      <c r="C58" s="118"/>
      <c r="D58" s="122"/>
      <c r="E58" s="122"/>
      <c r="F58" s="122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6"/>
      <c r="U58" s="118"/>
      <c r="V58" s="118"/>
      <c r="W58" s="118"/>
      <c r="X58" s="118"/>
    </row>
    <row r="59" spans="1:24">
      <c r="A59" s="116"/>
      <c r="B59" s="118"/>
      <c r="C59" s="118"/>
      <c r="D59" s="122"/>
      <c r="E59" s="122"/>
      <c r="F59" s="122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6"/>
      <c r="U59" s="118"/>
      <c r="V59" s="118"/>
      <c r="W59" s="118"/>
      <c r="X59" s="118"/>
    </row>
    <row r="60" spans="1:24">
      <c r="A60" s="116"/>
      <c r="B60" s="118"/>
      <c r="C60" s="118"/>
      <c r="D60" s="122"/>
      <c r="E60" s="122"/>
      <c r="F60" s="122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6"/>
      <c r="U60" s="118"/>
      <c r="V60" s="118"/>
      <c r="W60" s="118"/>
      <c r="X60" s="118"/>
    </row>
    <row r="61" spans="1:24">
      <c r="A61" s="116"/>
      <c r="B61" s="118"/>
      <c r="C61" s="118"/>
      <c r="D61" s="122"/>
      <c r="E61" s="122"/>
      <c r="F61" s="122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6"/>
      <c r="U61" s="118"/>
      <c r="V61" s="118"/>
      <c r="W61" s="118"/>
      <c r="X61" s="118"/>
    </row>
    <row r="62" spans="1:24">
      <c r="A62" s="116"/>
      <c r="B62" s="118"/>
      <c r="C62" s="118"/>
      <c r="D62" s="122"/>
      <c r="E62" s="122"/>
      <c r="F62" s="122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6"/>
      <c r="U62" s="118"/>
      <c r="V62" s="118"/>
      <c r="W62" s="118"/>
      <c r="X62" s="118"/>
    </row>
    <row r="63" spans="1:24">
      <c r="A63" s="116"/>
      <c r="B63" s="118"/>
      <c r="C63" s="118"/>
      <c r="D63" s="122"/>
      <c r="E63" s="122"/>
      <c r="F63" s="122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6"/>
      <c r="U63" s="118"/>
      <c r="V63" s="118"/>
      <c r="W63" s="118"/>
      <c r="X63" s="118"/>
    </row>
    <row r="64" spans="1:24">
      <c r="A64" s="116"/>
      <c r="B64" s="118"/>
      <c r="C64" s="118"/>
      <c r="D64" s="122"/>
      <c r="E64" s="122"/>
      <c r="F64" s="122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6"/>
      <c r="U64" s="118"/>
      <c r="V64" s="118"/>
      <c r="W64" s="118"/>
      <c r="X64" s="118"/>
    </row>
    <row r="65" spans="1:24">
      <c r="A65" s="116"/>
      <c r="B65" s="118"/>
      <c r="C65" s="118"/>
      <c r="D65" s="122"/>
      <c r="E65" s="122"/>
      <c r="F65" s="122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6"/>
      <c r="U65" s="118"/>
      <c r="V65" s="118"/>
      <c r="W65" s="118"/>
      <c r="X65" s="118"/>
    </row>
    <row r="66" spans="1:24" ht="18.75">
      <c r="A66" s="116"/>
      <c r="B66" s="264" t="s">
        <v>84</v>
      </c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</row>
    <row r="67" spans="1:24" ht="18.75">
      <c r="A67" s="116"/>
      <c r="B67" s="264" t="s">
        <v>40</v>
      </c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1:24">
      <c r="A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</row>
    <row r="69" spans="1:24" ht="16.5" customHeight="1">
      <c r="A69" s="116"/>
      <c r="B69" s="260" t="s">
        <v>0</v>
      </c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</row>
    <row r="70" spans="1:24" ht="16.5" customHeight="1" thickBot="1">
      <c r="A70" s="116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</row>
    <row r="71" spans="1:24" ht="18" thickTop="1" thickBot="1">
      <c r="A71" s="116"/>
      <c r="B71" s="292" t="s">
        <v>98</v>
      </c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4"/>
    </row>
    <row r="72" spans="1:24" ht="17.25" thickTop="1">
      <c r="A72" s="116"/>
      <c r="B72" s="295"/>
      <c r="C72" s="296"/>
      <c r="D72" s="296"/>
      <c r="E72" s="296"/>
      <c r="F72" s="296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207"/>
    </row>
    <row r="73" spans="1:24">
      <c r="A73" s="116"/>
      <c r="B73" s="295"/>
      <c r="C73" s="296"/>
      <c r="D73" s="296"/>
      <c r="E73" s="296"/>
      <c r="F73" s="296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207"/>
    </row>
    <row r="74" spans="1:24">
      <c r="A74" s="116"/>
      <c r="B74" s="295"/>
      <c r="C74" s="296"/>
      <c r="D74" s="296"/>
      <c r="E74" s="296"/>
      <c r="F74" s="296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207"/>
    </row>
    <row r="75" spans="1:24">
      <c r="A75" s="116"/>
      <c r="B75" s="295"/>
      <c r="C75" s="296"/>
      <c r="D75" s="296"/>
      <c r="E75" s="296"/>
      <c r="F75" s="296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207"/>
    </row>
    <row r="76" spans="1:24">
      <c r="A76" s="116"/>
      <c r="B76" s="295"/>
      <c r="C76" s="296"/>
      <c r="D76" s="296"/>
      <c r="E76" s="296"/>
      <c r="F76" s="296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207"/>
    </row>
    <row r="77" spans="1:24">
      <c r="A77" s="116"/>
      <c r="B77" s="295"/>
      <c r="C77" s="296"/>
      <c r="D77" s="296"/>
      <c r="E77" s="296"/>
      <c r="F77" s="296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207"/>
    </row>
    <row r="78" spans="1:24">
      <c r="A78" s="116"/>
      <c r="B78" s="295"/>
      <c r="C78" s="296"/>
      <c r="D78" s="296"/>
      <c r="E78" s="296"/>
      <c r="F78" s="296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207"/>
    </row>
    <row r="79" spans="1:24">
      <c r="A79" s="116"/>
      <c r="B79" s="295"/>
      <c r="C79" s="296"/>
      <c r="D79" s="296"/>
      <c r="E79" s="296"/>
      <c r="F79" s="296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207"/>
    </row>
    <row r="80" spans="1:24">
      <c r="A80" s="116"/>
      <c r="B80" s="295"/>
      <c r="C80" s="296"/>
      <c r="D80" s="296"/>
      <c r="E80" s="296"/>
      <c r="F80" s="296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207"/>
    </row>
    <row r="81" spans="1:24">
      <c r="A81" s="116"/>
      <c r="B81" s="295"/>
      <c r="C81" s="296"/>
      <c r="D81" s="296"/>
      <c r="E81" s="296"/>
      <c r="F81" s="296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207"/>
    </row>
    <row r="82" spans="1:24">
      <c r="A82" s="116"/>
      <c r="B82" s="295"/>
      <c r="C82" s="296"/>
      <c r="D82" s="296"/>
      <c r="E82" s="296"/>
      <c r="F82" s="296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207"/>
    </row>
    <row r="83" spans="1:24" ht="16.5" customHeight="1">
      <c r="A83" s="116"/>
      <c r="B83" s="295"/>
      <c r="C83" s="296"/>
      <c r="D83" s="296"/>
      <c r="E83" s="296"/>
      <c r="F83" s="296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207"/>
    </row>
    <row r="84" spans="1:24">
      <c r="A84" s="116"/>
      <c r="B84" s="295"/>
      <c r="C84" s="296"/>
      <c r="D84" s="296"/>
      <c r="E84" s="296"/>
      <c r="F84" s="296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207"/>
    </row>
    <row r="85" spans="1:24">
      <c r="A85" s="116"/>
      <c r="B85" s="195"/>
      <c r="C85" s="196"/>
      <c r="D85" s="122"/>
      <c r="E85" s="126"/>
      <c r="F85" s="196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207"/>
    </row>
    <row r="86" spans="1:24">
      <c r="A86" s="116"/>
      <c r="B86" s="195"/>
      <c r="C86" s="196"/>
      <c r="D86" s="122"/>
      <c r="E86" s="126"/>
      <c r="F86" s="196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207"/>
    </row>
    <row r="87" spans="1:24">
      <c r="A87" s="116"/>
      <c r="B87" s="195"/>
      <c r="C87" s="196"/>
      <c r="D87" s="122"/>
      <c r="E87" s="126"/>
      <c r="F87" s="196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207"/>
    </row>
    <row r="88" spans="1:24">
      <c r="A88" s="116"/>
      <c r="B88" s="195"/>
      <c r="C88" s="196"/>
      <c r="D88" s="122"/>
      <c r="E88" s="126"/>
      <c r="F88" s="196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207"/>
    </row>
    <row r="89" spans="1:24">
      <c r="A89" s="116"/>
      <c r="B89" s="195"/>
      <c r="C89" s="196"/>
      <c r="D89" s="122"/>
      <c r="E89" s="126"/>
      <c r="F89" s="196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207"/>
    </row>
    <row r="90" spans="1:24">
      <c r="A90" s="116"/>
      <c r="B90" s="195"/>
      <c r="C90" s="196"/>
      <c r="D90" s="122"/>
      <c r="E90" s="126"/>
      <c r="F90" s="196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207"/>
    </row>
    <row r="91" spans="1:24">
      <c r="A91" s="116"/>
      <c r="B91" s="195"/>
      <c r="C91" s="196"/>
      <c r="D91" s="122"/>
      <c r="E91" s="126"/>
      <c r="F91" s="196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207"/>
    </row>
    <row r="92" spans="1:24">
      <c r="A92" s="116"/>
      <c r="B92" s="195"/>
      <c r="C92" s="196"/>
      <c r="D92" s="122"/>
      <c r="E92" s="126"/>
      <c r="F92" s="196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207"/>
    </row>
    <row r="93" spans="1:24">
      <c r="A93" s="116"/>
      <c r="B93" s="195"/>
      <c r="C93" s="196"/>
      <c r="D93" s="122"/>
      <c r="E93" s="126"/>
      <c r="F93" s="196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207"/>
    </row>
    <row r="94" spans="1:24">
      <c r="A94" s="116"/>
      <c r="B94" s="195"/>
      <c r="C94" s="196"/>
      <c r="D94" s="122"/>
      <c r="E94" s="126"/>
      <c r="F94" s="196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207"/>
    </row>
    <row r="95" spans="1:24">
      <c r="A95" s="116"/>
      <c r="B95" s="195"/>
      <c r="C95" s="196"/>
      <c r="D95" s="122"/>
      <c r="E95" s="126"/>
      <c r="F95" s="196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207"/>
    </row>
    <row r="96" spans="1:24">
      <c r="A96" s="116"/>
      <c r="B96" s="268" t="s">
        <v>100</v>
      </c>
      <c r="C96" s="269"/>
      <c r="D96" s="269"/>
      <c r="E96" s="269"/>
      <c r="F96" s="269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207"/>
    </row>
    <row r="97" spans="1:24">
      <c r="A97" s="116"/>
      <c r="B97" s="268" t="s">
        <v>97</v>
      </c>
      <c r="C97" s="269"/>
      <c r="D97" s="269"/>
      <c r="E97" s="269"/>
      <c r="F97" s="269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207"/>
    </row>
    <row r="98" spans="1:24">
      <c r="A98" s="116"/>
      <c r="B98" s="131"/>
      <c r="C98" s="118"/>
      <c r="D98" s="118"/>
      <c r="E98" s="126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207"/>
    </row>
    <row r="99" spans="1:24">
      <c r="A99" s="116"/>
      <c r="B99" s="289" t="s">
        <v>99</v>
      </c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1"/>
    </row>
    <row r="100" spans="1:24" ht="17.25" thickBot="1">
      <c r="A100" s="116"/>
      <c r="B100" s="133"/>
      <c r="C100" s="127"/>
      <c r="D100" s="128"/>
      <c r="E100" s="128"/>
      <c r="F100" s="128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225"/>
    </row>
    <row r="101" spans="1:24">
      <c r="A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</row>
    <row r="102" spans="1:24">
      <c r="A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</row>
    <row r="103" spans="1:24">
      <c r="A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</row>
    <row r="104" spans="1:24">
      <c r="A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</row>
    <row r="105" spans="1:24">
      <c r="A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</row>
    <row r="106" spans="1:24">
      <c r="A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</row>
    <row r="107" spans="1:24">
      <c r="A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</row>
    <row r="108" spans="1:24">
      <c r="A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</row>
    <row r="109" spans="1:24">
      <c r="A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</row>
    <row r="110" spans="1:24">
      <c r="A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1:24">
      <c r="A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1:24">
      <c r="A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1:24">
      <c r="A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  <row r="114" spans="1:24">
      <c r="A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</row>
    <row r="115" spans="1:24" s="130" customFormat="1">
      <c r="A115" s="129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</row>
    <row r="116" spans="1:24">
      <c r="A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</row>
    <row r="117" spans="1:24">
      <c r="A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</row>
    <row r="118" spans="1:24">
      <c r="A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8" t="s">
        <v>126</v>
      </c>
      <c r="V118" s="116"/>
      <c r="W118" s="116"/>
      <c r="X118" s="116"/>
    </row>
    <row r="119" spans="1:24">
      <c r="B119" s="129"/>
      <c r="C119" s="129"/>
      <c r="D119" s="129"/>
      <c r="E119" s="129"/>
      <c r="F119" s="129"/>
    </row>
    <row r="121" spans="1:24"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</row>
    <row r="122" spans="1:24">
      <c r="X122" s="130"/>
    </row>
    <row r="161" spans="2:24" s="130" customFormat="1">
      <c r="B161" s="116"/>
      <c r="C161" s="116"/>
      <c r="D161" s="116"/>
      <c r="E161" s="116"/>
      <c r="F161" s="116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</row>
    <row r="162" spans="2:24" s="130" customFormat="1">
      <c r="B162" s="116"/>
      <c r="C162" s="116"/>
      <c r="D162" s="116"/>
      <c r="E162" s="116"/>
      <c r="F162" s="116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</row>
    <row r="163" spans="2:24" s="130" customFormat="1">
      <c r="B163" s="116"/>
      <c r="C163" s="116"/>
      <c r="D163" s="116"/>
      <c r="E163" s="116"/>
      <c r="F163" s="116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</row>
    <row r="164" spans="2:24" s="130" customFormat="1">
      <c r="B164" s="116"/>
      <c r="C164" s="116"/>
      <c r="D164" s="116"/>
      <c r="E164" s="116"/>
      <c r="F164" s="116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</row>
    <row r="165" spans="2:24" s="130" customFormat="1">
      <c r="B165" s="129"/>
      <c r="C165" s="129"/>
      <c r="D165" s="129"/>
      <c r="E165" s="129"/>
      <c r="F165" s="129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</row>
    <row r="166" spans="2:24" s="130" customFormat="1">
      <c r="B166" s="129"/>
      <c r="C166" s="129"/>
      <c r="D166" s="129"/>
      <c r="E166" s="129"/>
      <c r="F166" s="129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</row>
    <row r="167" spans="2:24" s="130" customFormat="1">
      <c r="B167" s="129"/>
      <c r="C167" s="129"/>
      <c r="D167" s="129"/>
      <c r="E167" s="129"/>
      <c r="F167" s="129"/>
      <c r="X167" s="115"/>
    </row>
    <row r="168" spans="2:24" s="130" customFormat="1">
      <c r="B168" s="129"/>
      <c r="C168" s="129"/>
      <c r="D168" s="129"/>
      <c r="E168" s="129"/>
      <c r="F168" s="129"/>
    </row>
    <row r="169" spans="2:24" s="130" customFormat="1">
      <c r="B169" s="129"/>
      <c r="C169" s="129"/>
      <c r="D169" s="129"/>
      <c r="E169" s="129"/>
      <c r="F169" s="129"/>
    </row>
    <row r="170" spans="2:24" s="130" customFormat="1">
      <c r="B170" s="129"/>
      <c r="C170" s="129"/>
      <c r="D170" s="129"/>
      <c r="E170" s="129"/>
      <c r="F170" s="129"/>
    </row>
    <row r="171" spans="2:24" s="130" customFormat="1">
      <c r="B171" s="129"/>
      <c r="C171" s="129"/>
      <c r="D171" s="129"/>
      <c r="E171" s="129"/>
      <c r="F171" s="129"/>
    </row>
    <row r="172" spans="2:24" s="130" customFormat="1">
      <c r="B172" s="129"/>
      <c r="C172" s="129"/>
      <c r="D172" s="129"/>
      <c r="E172" s="129"/>
      <c r="F172" s="129"/>
    </row>
    <row r="173" spans="2:24" s="130" customFormat="1">
      <c r="B173" s="129"/>
      <c r="C173" s="129"/>
      <c r="D173" s="129"/>
      <c r="E173" s="129"/>
      <c r="F173" s="129"/>
    </row>
    <row r="174" spans="2:24" s="130" customFormat="1">
      <c r="B174" s="129"/>
      <c r="C174" s="129"/>
      <c r="D174" s="129"/>
      <c r="E174" s="129"/>
      <c r="F174" s="129"/>
    </row>
    <row r="175" spans="2:24">
      <c r="B175" s="129"/>
      <c r="C175" s="129"/>
      <c r="D175" s="129"/>
      <c r="E175" s="129"/>
      <c r="F175" s="129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</row>
    <row r="176" spans="2:24">
      <c r="B176" s="129"/>
      <c r="C176" s="129"/>
      <c r="D176" s="129"/>
      <c r="E176" s="129"/>
      <c r="F176" s="129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</row>
    <row r="177" spans="2:24">
      <c r="B177" s="129"/>
      <c r="C177" s="129"/>
      <c r="D177" s="129"/>
      <c r="E177" s="129"/>
      <c r="F177" s="129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</row>
    <row r="178" spans="2:24">
      <c r="B178" s="129"/>
      <c r="C178" s="129"/>
      <c r="D178" s="129"/>
      <c r="E178" s="129"/>
      <c r="F178" s="129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</row>
    <row r="179" spans="2:24"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</row>
    <row r="180" spans="2:24"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</row>
    <row r="181" spans="2:24">
      <c r="X181" s="130"/>
    </row>
  </sheetData>
  <sheetProtection algorithmName="SHA-512" hashValue="7gD4cyfJgY0DYJlm7X/zlNjUWhSNfSaz2ngz3aqRDsPyplYR1pJouVXdPiZa6IhuPD2HjRPPi03HqOZKaljhEw==" saltValue="ejiDl9XFdkqX/XLCz8/Fng==" spinCount="100000" sheet="1" selectLockedCells="1" selectUnlockedCells="1"/>
  <mergeCells count="28">
    <mergeCell ref="B67:X67"/>
    <mergeCell ref="B69:X69"/>
    <mergeCell ref="B99:X99"/>
    <mergeCell ref="B71:X71"/>
    <mergeCell ref="B96:F96"/>
    <mergeCell ref="B97:F97"/>
    <mergeCell ref="B72:F84"/>
    <mergeCell ref="F21:G21"/>
    <mergeCell ref="H21:I21"/>
    <mergeCell ref="O19:Q19"/>
    <mergeCell ref="O21:Q21"/>
    <mergeCell ref="B66:X66"/>
    <mergeCell ref="B5:X5"/>
    <mergeCell ref="B7:X7"/>
    <mergeCell ref="B2:X2"/>
    <mergeCell ref="B3:X3"/>
    <mergeCell ref="B53:X53"/>
    <mergeCell ref="B36:X36"/>
    <mergeCell ref="B43:C43"/>
    <mergeCell ref="B17:X17"/>
    <mergeCell ref="F9:G9"/>
    <mergeCell ref="V19:W19"/>
    <mergeCell ref="B27:X27"/>
    <mergeCell ref="V33:W33"/>
    <mergeCell ref="T33:U33"/>
    <mergeCell ref="B22:X22"/>
    <mergeCell ref="F19:G19"/>
    <mergeCell ref="H19:I19"/>
  </mergeCells>
  <dataValidations count="1">
    <dataValidation errorStyle="information" allowBlank="1" showInputMessage="1" showErrorMessage="1" errorTitle="Error ingreso de datos" error="Sr. Asociado, ingrese el saldo solicitado y el tiempo en la hoja de &quot;simulador de crédito&quot;. Estos datos serán arrastrados automaticamente a esta hoja." sqref="O19:Q19 O21:Q21"/>
  </dataValidations>
  <pageMargins left="0.43307086614173229" right="0.47244094488188981" top="0.55118110236220474" bottom="0.35433070866141736" header="0.31496062992125984" footer="0.31496062992125984"/>
  <pageSetup scale="80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82"/>
  <sheetViews>
    <sheetView showGridLines="0" topLeftCell="A43" workbookViewId="0">
      <selection activeCell="N54" sqref="N54"/>
    </sheetView>
  </sheetViews>
  <sheetFormatPr baseColWidth="10" defaultRowHeight="16.5"/>
  <cols>
    <col min="1" max="1" width="12.5" customWidth="1"/>
    <col min="3" max="3" width="16.5" customWidth="1"/>
    <col min="4" max="4" width="16.75" customWidth="1"/>
    <col min="5" max="5" width="13.25" customWidth="1"/>
    <col min="6" max="6" width="12.25" customWidth="1"/>
    <col min="7" max="7" width="20.25" customWidth="1"/>
  </cols>
  <sheetData>
    <row r="1" spans="1:7" s="31" customFormat="1">
      <c r="A1" s="33"/>
      <c r="B1" s="33"/>
      <c r="C1" s="32"/>
      <c r="D1" s="32"/>
      <c r="E1" s="32"/>
      <c r="F1" s="32"/>
      <c r="G1" s="32"/>
    </row>
    <row r="2" spans="1:7" s="31" customFormat="1" ht="18.75">
      <c r="A2" s="311" t="s">
        <v>37</v>
      </c>
      <c r="B2" s="311"/>
      <c r="C2" s="311"/>
      <c r="D2" s="311"/>
      <c r="E2" s="311"/>
      <c r="F2" s="311"/>
      <c r="G2" s="311"/>
    </row>
    <row r="3" spans="1:7" s="31" customFormat="1">
      <c r="A3" s="34"/>
      <c r="B3" s="34"/>
      <c r="C3" s="34"/>
      <c r="D3" s="34"/>
      <c r="E3" s="34"/>
      <c r="F3" s="34"/>
      <c r="G3" s="34"/>
    </row>
    <row r="4" spans="1:7" s="31" customFormat="1">
      <c r="A4" s="1" t="s">
        <v>36</v>
      </c>
      <c r="B4" s="34"/>
      <c r="C4" s="34"/>
      <c r="D4" s="34"/>
      <c r="E4" s="34"/>
      <c r="F4" s="34"/>
    </row>
    <row r="5" spans="1:7" s="31" customFormat="1">
      <c r="A5" s="34"/>
      <c r="B5" s="34"/>
      <c r="C5" s="34"/>
      <c r="D5" s="34"/>
      <c r="E5" s="34"/>
      <c r="F5" s="34"/>
      <c r="G5" s="34"/>
    </row>
    <row r="6" spans="1:7" s="31" customFormat="1">
      <c r="A6" s="1" t="s">
        <v>35</v>
      </c>
      <c r="B6" s="1"/>
      <c r="C6" s="1"/>
      <c r="D6" s="1"/>
      <c r="E6" s="1"/>
      <c r="F6" s="1"/>
      <c r="G6" s="1"/>
    </row>
    <row r="7" spans="1:7" s="31" customFormat="1">
      <c r="A7" s="1" t="s">
        <v>74</v>
      </c>
      <c r="B7" s="1"/>
      <c r="C7" s="1"/>
      <c r="D7" s="1"/>
      <c r="E7" s="1"/>
      <c r="F7" s="1"/>
      <c r="G7" s="1"/>
    </row>
    <row r="8" spans="1:7" s="31" customFormat="1" ht="18.75" customHeight="1">
      <c r="A8" s="312" t="s">
        <v>34</v>
      </c>
      <c r="B8" s="312"/>
      <c r="C8" s="312"/>
      <c r="D8" s="312"/>
      <c r="E8" s="312"/>
      <c r="F8" s="312"/>
      <c r="G8" s="312"/>
    </row>
    <row r="9" spans="1:7" s="31" customFormat="1" ht="24" customHeight="1">
      <c r="A9" s="312"/>
      <c r="B9" s="312"/>
      <c r="C9" s="312"/>
      <c r="D9" s="312"/>
      <c r="E9" s="312"/>
      <c r="F9" s="312"/>
      <c r="G9" s="312"/>
    </row>
    <row r="10" spans="1:7" s="31" customFormat="1">
      <c r="A10" s="312"/>
      <c r="B10" s="312"/>
      <c r="C10" s="312"/>
      <c r="D10" s="312"/>
      <c r="E10" s="312"/>
      <c r="F10" s="312"/>
      <c r="G10" s="312"/>
    </row>
    <row r="11" spans="1:7" s="31" customFormat="1">
      <c r="A11" s="312"/>
      <c r="B11" s="312"/>
      <c r="C11" s="312"/>
      <c r="D11" s="312"/>
      <c r="E11" s="312"/>
      <c r="F11" s="312"/>
      <c r="G11" s="312"/>
    </row>
    <row r="12" spans="1:7" s="31" customFormat="1">
      <c r="A12" s="312"/>
      <c r="B12" s="312"/>
      <c r="C12" s="312"/>
      <c r="D12" s="312"/>
      <c r="E12" s="312"/>
      <c r="F12" s="312"/>
      <c r="G12" s="312"/>
    </row>
    <row r="13" spans="1:7" s="31" customFormat="1">
      <c r="A13" s="312" t="s">
        <v>33</v>
      </c>
      <c r="B13" s="312"/>
      <c r="C13" s="312"/>
      <c r="D13" s="312"/>
      <c r="E13" s="312"/>
      <c r="F13" s="312"/>
      <c r="G13" s="312"/>
    </row>
    <row r="14" spans="1:7" s="31" customFormat="1">
      <c r="A14" s="312"/>
      <c r="B14" s="312"/>
      <c r="C14" s="312"/>
      <c r="D14" s="312"/>
      <c r="E14" s="312"/>
      <c r="F14" s="312"/>
      <c r="G14" s="312"/>
    </row>
    <row r="15" spans="1:7" s="31" customFormat="1">
      <c r="A15" s="312"/>
      <c r="B15" s="312"/>
      <c r="C15" s="312"/>
      <c r="D15" s="312"/>
      <c r="E15" s="312"/>
      <c r="F15" s="312"/>
      <c r="G15" s="312"/>
    </row>
    <row r="16" spans="1:7" s="31" customFormat="1">
      <c r="A16" s="312"/>
      <c r="B16" s="312"/>
      <c r="C16" s="312"/>
      <c r="D16" s="312"/>
      <c r="E16" s="312"/>
      <c r="F16" s="312"/>
      <c r="G16" s="312"/>
    </row>
    <row r="17" spans="1:8" s="31" customFormat="1">
      <c r="A17" s="313" t="s">
        <v>32</v>
      </c>
      <c r="B17" s="313"/>
      <c r="C17" s="313"/>
      <c r="D17" s="313"/>
      <c r="E17" s="313"/>
      <c r="F17" s="313"/>
      <c r="G17" s="313"/>
    </row>
    <row r="18" spans="1:8" s="31" customFormat="1">
      <c r="A18" s="313"/>
      <c r="B18" s="313"/>
      <c r="C18" s="313"/>
      <c r="D18" s="313"/>
      <c r="E18" s="313"/>
      <c r="F18" s="313"/>
      <c r="G18" s="313"/>
    </row>
    <row r="19" spans="1:8" s="31" customFormat="1">
      <c r="A19" s="35"/>
      <c r="B19" s="35"/>
      <c r="C19" s="35"/>
      <c r="D19" s="35"/>
      <c r="E19" s="35"/>
      <c r="F19" s="35"/>
      <c r="G19" s="35"/>
    </row>
    <row r="20" spans="1:8" s="31" customFormat="1">
      <c r="A20" s="310" t="s">
        <v>31</v>
      </c>
      <c r="B20" s="310"/>
      <c r="C20" s="310"/>
      <c r="D20" s="310"/>
      <c r="E20" s="310"/>
      <c r="F20" s="310"/>
      <c r="G20" s="310"/>
    </row>
    <row r="21" spans="1:8" s="31" customFormat="1">
      <c r="A21" s="34"/>
      <c r="B21" s="34"/>
      <c r="C21" s="34"/>
      <c r="D21" s="34"/>
      <c r="E21" s="34"/>
      <c r="F21" s="34"/>
      <c r="G21" s="34"/>
    </row>
    <row r="22" spans="1:8" s="31" customFormat="1">
      <c r="A22" s="34"/>
      <c r="B22" s="34"/>
      <c r="C22" s="34"/>
      <c r="D22" s="34"/>
      <c r="E22" s="34"/>
      <c r="F22" s="34"/>
      <c r="G22" s="34"/>
    </row>
    <row r="23" spans="1:8" s="31" customFormat="1">
      <c r="A23" s="36"/>
      <c r="B23" s="37"/>
      <c r="C23" s="37"/>
      <c r="D23" s="37"/>
      <c r="E23" s="37"/>
      <c r="F23" s="37"/>
      <c r="G23" s="41"/>
    </row>
    <row r="24" spans="1:8" s="31" customFormat="1">
      <c r="A24" s="314" t="s">
        <v>30</v>
      </c>
      <c r="B24" s="315"/>
      <c r="C24" s="315"/>
      <c r="D24" s="6"/>
      <c r="E24" s="315" t="s">
        <v>44</v>
      </c>
      <c r="F24" s="315"/>
      <c r="G24" s="316"/>
    </row>
    <row r="25" spans="1:8" s="31" customFormat="1">
      <c r="A25" s="28"/>
      <c r="B25" s="29"/>
      <c r="C25" s="29"/>
      <c r="D25" s="29"/>
      <c r="E25" s="29"/>
      <c r="F25" s="29"/>
      <c r="G25" s="42"/>
    </row>
    <row r="26" spans="1:8" s="31" customFormat="1">
      <c r="A26" s="28"/>
      <c r="B26" s="29"/>
      <c r="C26" s="29"/>
      <c r="D26" s="29"/>
      <c r="E26" s="29"/>
      <c r="F26" s="29"/>
      <c r="G26" s="42"/>
    </row>
    <row r="27" spans="1:8" s="31" customFormat="1">
      <c r="A27" s="38"/>
      <c r="B27" s="39"/>
      <c r="C27" s="39"/>
      <c r="D27" s="39"/>
      <c r="E27" s="39"/>
      <c r="F27" s="39"/>
      <c r="G27" s="43"/>
    </row>
    <row r="28" spans="1:8" s="31" customFormat="1">
      <c r="A28" s="38" t="s">
        <v>41</v>
      </c>
      <c r="B28" s="39"/>
      <c r="C28" s="39"/>
      <c r="D28" s="39"/>
      <c r="E28" s="39" t="s">
        <v>41</v>
      </c>
      <c r="F28" s="39"/>
      <c r="G28" s="43"/>
    </row>
    <row r="29" spans="1:8" s="31" customFormat="1" ht="26.25" customHeight="1">
      <c r="A29" s="38" t="s">
        <v>43</v>
      </c>
      <c r="B29" s="39"/>
      <c r="C29" s="39"/>
      <c r="D29" s="39"/>
      <c r="E29" s="39" t="s">
        <v>43</v>
      </c>
      <c r="F29" s="39"/>
      <c r="G29" s="43"/>
    </row>
    <row r="30" spans="1:8" s="31" customFormat="1" ht="26.25" customHeight="1">
      <c r="A30" s="38" t="s">
        <v>42</v>
      </c>
      <c r="B30" s="39"/>
      <c r="C30" s="39"/>
      <c r="D30" s="39"/>
      <c r="E30" s="39" t="s">
        <v>42</v>
      </c>
      <c r="F30" s="39"/>
      <c r="G30" s="43"/>
    </row>
    <row r="31" spans="1:8" s="31" customFormat="1">
      <c r="A31" s="38"/>
      <c r="B31" s="39"/>
      <c r="C31" s="39"/>
      <c r="D31" s="39"/>
      <c r="E31" s="39"/>
      <c r="F31" s="39"/>
      <c r="G31" s="43"/>
    </row>
    <row r="32" spans="1:8" s="31" customFormat="1">
      <c r="A32" s="317" t="s">
        <v>29</v>
      </c>
      <c r="B32" s="318"/>
      <c r="C32" s="318"/>
      <c r="D32" s="7"/>
      <c r="E32" s="318" t="s">
        <v>29</v>
      </c>
      <c r="F32" s="318"/>
      <c r="G32" s="320"/>
      <c r="H32" s="8"/>
    </row>
    <row r="33" spans="1:7" s="31" customFormat="1">
      <c r="A33" s="44"/>
      <c r="B33" s="45"/>
      <c r="C33" s="45"/>
      <c r="D33" s="46"/>
      <c r="E33" s="47"/>
      <c r="F33" s="47"/>
      <c r="G33" s="48"/>
    </row>
    <row r="34" spans="1:7" s="31" customFormat="1">
      <c r="A34" s="39"/>
      <c r="B34" s="39"/>
      <c r="C34" s="39"/>
      <c r="D34" s="39"/>
      <c r="E34" s="39"/>
      <c r="F34" s="39"/>
      <c r="G34" s="39"/>
    </row>
    <row r="35" spans="1:7" s="31" customFormat="1">
      <c r="A35" s="319" t="s">
        <v>46</v>
      </c>
      <c r="B35" s="312"/>
      <c r="C35" s="312"/>
      <c r="D35" s="312"/>
      <c r="E35" s="312"/>
      <c r="F35" s="312"/>
      <c r="G35" s="312"/>
    </row>
    <row r="36" spans="1:7" s="31" customFormat="1">
      <c r="A36" s="312"/>
      <c r="B36" s="312"/>
      <c r="C36" s="312"/>
      <c r="D36" s="312"/>
      <c r="E36" s="312"/>
      <c r="F36" s="312"/>
      <c r="G36" s="312"/>
    </row>
    <row r="37" spans="1:7" s="31" customFormat="1" ht="22.5" customHeight="1">
      <c r="A37" s="312"/>
      <c r="B37" s="312"/>
      <c r="C37" s="312"/>
      <c r="D37" s="312"/>
      <c r="E37" s="312"/>
      <c r="F37" s="312"/>
      <c r="G37" s="312"/>
    </row>
    <row r="38" spans="1:7" s="31" customFormat="1">
      <c r="A38" s="40"/>
      <c r="B38" s="40"/>
      <c r="C38" s="40"/>
      <c r="D38" s="40"/>
      <c r="E38" s="40"/>
      <c r="F38" s="40"/>
      <c r="G38" s="40"/>
    </row>
    <row r="39" spans="1:7" s="31" customFormat="1">
      <c r="A39" s="40"/>
      <c r="B39" s="40"/>
      <c r="C39" s="40"/>
      <c r="D39" s="40"/>
      <c r="E39" s="40"/>
      <c r="F39" s="40"/>
      <c r="G39" s="40"/>
    </row>
    <row r="40" spans="1:7" s="50" customFormat="1" ht="17.25" thickBot="1">
      <c r="A40" s="49"/>
      <c r="B40" s="49"/>
      <c r="C40" s="49"/>
      <c r="D40" s="49"/>
      <c r="E40" s="49"/>
      <c r="F40" s="49"/>
      <c r="G40" s="49"/>
    </row>
    <row r="41" spans="1:7" s="52" customFormat="1" ht="36" customHeight="1" thickBot="1">
      <c r="A41" s="321" t="s">
        <v>49</v>
      </c>
      <c r="B41" s="322"/>
      <c r="C41" s="322"/>
      <c r="D41" s="322"/>
      <c r="E41" s="322"/>
      <c r="F41" s="322"/>
      <c r="G41" s="323"/>
    </row>
    <row r="42" spans="1:7" s="52" customFormat="1">
      <c r="A42" s="53"/>
      <c r="B42" s="53"/>
      <c r="C42" s="53"/>
      <c r="D42" s="53"/>
      <c r="E42" s="53"/>
      <c r="F42" s="53"/>
      <c r="G42" s="53"/>
    </row>
    <row r="43" spans="1:7" s="52" customFormat="1">
      <c r="A43" s="324" t="s">
        <v>50</v>
      </c>
      <c r="B43" s="324"/>
      <c r="C43" s="324"/>
      <c r="D43" s="324"/>
      <c r="E43" s="324"/>
      <c r="F43" s="324"/>
      <c r="G43" s="324"/>
    </row>
    <row r="44" spans="1:7" s="52" customFormat="1">
      <c r="A44" s="78"/>
      <c r="B44" s="78"/>
      <c r="C44" s="78"/>
      <c r="D44" s="78"/>
      <c r="E44" s="78"/>
      <c r="F44" s="78"/>
      <c r="G44" s="78"/>
    </row>
    <row r="45" spans="1:7" s="52" customFormat="1" ht="32.25" customHeight="1">
      <c r="A45" s="325" t="s">
        <v>73</v>
      </c>
      <c r="B45" s="326"/>
      <c r="C45" s="327" t="s">
        <v>51</v>
      </c>
      <c r="D45" s="327"/>
      <c r="E45" s="54" t="s">
        <v>1</v>
      </c>
      <c r="F45" s="79" t="s">
        <v>52</v>
      </c>
    </row>
    <row r="46" spans="1:7" s="52" customFormat="1">
      <c r="A46" s="55" t="s">
        <v>53</v>
      </c>
      <c r="B46" s="55"/>
      <c r="C46" s="328"/>
      <c r="D46" s="329"/>
      <c r="E46" s="330"/>
      <c r="F46" s="81">
        <f>E46/(C64-97032)</f>
        <v>0</v>
      </c>
    </row>
    <row r="47" spans="1:7" s="52" customFormat="1">
      <c r="A47" s="55" t="s">
        <v>54</v>
      </c>
      <c r="B47" s="55"/>
      <c r="C47" s="328"/>
      <c r="D47" s="329"/>
      <c r="E47" s="331"/>
      <c r="F47" s="56"/>
    </row>
    <row r="48" spans="1:7" s="52" customFormat="1">
      <c r="A48" s="55" t="s">
        <v>55</v>
      </c>
      <c r="B48" s="55"/>
      <c r="C48" s="336"/>
      <c r="D48" s="337"/>
      <c r="E48" s="57"/>
      <c r="F48" s="58"/>
    </row>
    <row r="49" spans="1:7" s="52" customFormat="1">
      <c r="A49" s="55" t="s">
        <v>56</v>
      </c>
      <c r="B49" s="55"/>
      <c r="C49" s="336"/>
      <c r="D49" s="337"/>
      <c r="E49" s="59"/>
      <c r="F49" s="58"/>
    </row>
    <row r="50" spans="1:7" s="52" customFormat="1">
      <c r="A50" s="332" t="s">
        <v>57</v>
      </c>
      <c r="B50" s="333"/>
      <c r="C50" s="334">
        <f>+SUM(C46:D49)</f>
        <v>0</v>
      </c>
      <c r="D50" s="335"/>
      <c r="E50" s="60">
        <f>SUM(E46:E49)</f>
        <v>0</v>
      </c>
      <c r="G50" s="61"/>
    </row>
    <row r="51" spans="1:7" s="52" customFormat="1" ht="12" customHeight="1">
      <c r="A51" s="51"/>
      <c r="B51" s="51"/>
      <c r="C51" s="51"/>
      <c r="D51" s="51"/>
      <c r="E51" s="51"/>
      <c r="F51" s="51"/>
      <c r="G51" s="51"/>
    </row>
    <row r="52" spans="1:7" s="52" customFormat="1">
      <c r="A52" s="324" t="s">
        <v>58</v>
      </c>
      <c r="B52" s="324"/>
      <c r="C52" s="324"/>
      <c r="D52" s="324"/>
      <c r="E52" s="324"/>
      <c r="F52" s="324"/>
      <c r="G52" s="324"/>
    </row>
    <row r="53" spans="1:7" s="52" customFormat="1">
      <c r="A53" s="78"/>
      <c r="B53" s="78"/>
      <c r="C53" s="78"/>
      <c r="D53" s="78"/>
      <c r="E53" s="78"/>
      <c r="F53" s="78"/>
      <c r="G53" s="78"/>
    </row>
    <row r="54" spans="1:7" s="31" customFormat="1" ht="36.75" customHeight="1">
      <c r="A54" s="327" t="s">
        <v>59</v>
      </c>
      <c r="B54" s="327"/>
      <c r="C54" s="79" t="s">
        <v>80</v>
      </c>
      <c r="D54" s="79" t="s">
        <v>81</v>
      </c>
      <c r="E54" s="79" t="s">
        <v>60</v>
      </c>
      <c r="F54" s="75" t="s">
        <v>1</v>
      </c>
      <c r="G54" s="79" t="s">
        <v>61</v>
      </c>
    </row>
    <row r="55" spans="1:7" s="31" customFormat="1">
      <c r="A55" s="62"/>
      <c r="B55" s="63"/>
      <c r="C55" s="73"/>
      <c r="D55" s="73"/>
      <c r="E55" s="82"/>
      <c r="F55" s="82"/>
      <c r="G55" s="64"/>
    </row>
    <row r="56" spans="1:7" s="31" customFormat="1">
      <c r="A56" s="62"/>
      <c r="B56" s="63"/>
      <c r="C56" s="73"/>
      <c r="D56" s="73"/>
      <c r="E56" s="82"/>
      <c r="F56" s="82"/>
      <c r="G56" s="64"/>
    </row>
    <row r="57" spans="1:7" s="31" customFormat="1">
      <c r="A57" s="62"/>
      <c r="B57" s="63"/>
      <c r="C57" s="73"/>
      <c r="D57" s="73"/>
      <c r="E57" s="82"/>
      <c r="F57" s="82"/>
      <c r="G57" s="64"/>
    </row>
    <row r="58" spans="1:7" s="31" customFormat="1">
      <c r="A58" s="83"/>
      <c r="B58" s="84"/>
      <c r="C58" s="85"/>
      <c r="D58" s="85"/>
      <c r="E58" s="85"/>
      <c r="F58" s="85"/>
      <c r="G58" s="86"/>
    </row>
    <row r="59" spans="1:7" s="31" customFormat="1">
      <c r="A59" s="65" t="s">
        <v>62</v>
      </c>
      <c r="B59" s="51"/>
      <c r="C59" s="52"/>
      <c r="D59" s="52"/>
      <c r="E59" s="87">
        <f>SUM(E55:E57)</f>
        <v>0</v>
      </c>
      <c r="F59" s="87">
        <f>SUM(F55:F57)</f>
        <v>0</v>
      </c>
      <c r="G59" s="51"/>
    </row>
    <row r="60" spans="1:7" s="31" customFormat="1" ht="17.25" thickBot="1">
      <c r="A60" s="65"/>
      <c r="B60" s="51"/>
      <c r="C60" s="88"/>
      <c r="D60" s="89"/>
      <c r="E60" s="88"/>
      <c r="F60" s="89"/>
      <c r="G60" s="51"/>
    </row>
    <row r="61" spans="1:7" s="52" customFormat="1" ht="39.75" customHeight="1" thickBot="1">
      <c r="A61" s="297" t="s">
        <v>63</v>
      </c>
      <c r="B61" s="298"/>
      <c r="C61" s="299" t="e">
        <f>+E59+C63</f>
        <v>#REF!</v>
      </c>
      <c r="D61" s="299"/>
      <c r="E61" s="300" t="s">
        <v>78</v>
      </c>
      <c r="F61" s="300"/>
      <c r="G61" s="301"/>
    </row>
    <row r="62" spans="1:7" s="52" customFormat="1" ht="34.5" customHeight="1">
      <c r="A62" s="51"/>
      <c r="B62" s="51"/>
      <c r="C62" s="51"/>
      <c r="D62" s="51"/>
      <c r="E62" s="51"/>
      <c r="F62" s="51"/>
      <c r="G62" s="51"/>
    </row>
    <row r="63" spans="1:7" s="52" customFormat="1">
      <c r="A63" s="66" t="s">
        <v>64</v>
      </c>
      <c r="B63" s="66"/>
      <c r="C63" s="305" t="e">
        <f>+'SOLICITUD DE CRÉDITO'!#REF!</f>
        <v>#REF!</v>
      </c>
      <c r="D63" s="306"/>
      <c r="E63" s="67" t="s">
        <v>65</v>
      </c>
      <c r="F63" s="307" t="e">
        <f>+'SOLICITUD DE CRÉDITO'!#REF!</f>
        <v>#REF!</v>
      </c>
      <c r="G63" s="308"/>
    </row>
    <row r="64" spans="1:7" s="52" customFormat="1">
      <c r="A64" s="68" t="s">
        <v>72</v>
      </c>
      <c r="B64" s="69"/>
      <c r="C64" s="304"/>
      <c r="D64" s="304"/>
      <c r="E64" s="67" t="s">
        <v>66</v>
      </c>
      <c r="F64" s="70"/>
      <c r="G64" s="80">
        <f>+F59+E50+D65+'SOLICITUD DE CRÉDITO'!T19</f>
        <v>0</v>
      </c>
    </row>
    <row r="65" spans="1:7" s="52" customFormat="1">
      <c r="A65" s="90" t="s">
        <v>82</v>
      </c>
      <c r="B65" s="90"/>
      <c r="C65" s="90"/>
      <c r="D65" s="91"/>
      <c r="E65" s="90" t="s">
        <v>67</v>
      </c>
      <c r="F65" s="81"/>
      <c r="G65" s="81" t="e">
        <f>+G64/C64</f>
        <v>#DIV/0!</v>
      </c>
    </row>
    <row r="66" spans="1:7" s="52" customFormat="1">
      <c r="A66" s="51"/>
      <c r="B66" s="51"/>
      <c r="C66" s="51"/>
      <c r="D66" s="51"/>
      <c r="E66" s="51"/>
      <c r="F66" s="51"/>
      <c r="G66" s="51"/>
    </row>
    <row r="67" spans="1:7" s="52" customFormat="1">
      <c r="A67" s="309" t="s">
        <v>68</v>
      </c>
      <c r="B67" s="309"/>
      <c r="C67" s="309"/>
      <c r="D67" s="309"/>
      <c r="E67" s="309"/>
      <c r="F67" s="309"/>
      <c r="G67" s="309"/>
    </row>
    <row r="68" spans="1:7" s="52" customFormat="1" ht="17.25" thickBot="1">
      <c r="A68" s="51"/>
      <c r="B68" s="51"/>
      <c r="C68" s="51"/>
      <c r="D68" s="51"/>
      <c r="E68" s="51"/>
      <c r="F68" s="51"/>
      <c r="G68" s="51"/>
    </row>
    <row r="69" spans="1:7" s="52" customFormat="1" ht="18" thickTop="1" thickBot="1">
      <c r="A69" s="74" t="s">
        <v>69</v>
      </c>
      <c r="B69" s="71"/>
      <c r="C69" s="51"/>
      <c r="D69" s="302" t="s">
        <v>70</v>
      </c>
      <c r="E69" s="302"/>
      <c r="F69" s="71"/>
      <c r="G69" s="51"/>
    </row>
    <row r="70" spans="1:7" s="52" customFormat="1" ht="17.25" thickTop="1">
      <c r="A70" s="51"/>
      <c r="B70" s="51"/>
      <c r="C70" s="51"/>
      <c r="D70" s="51"/>
      <c r="E70" s="51"/>
      <c r="F70" s="51"/>
      <c r="G70" s="51"/>
    </row>
    <row r="71" spans="1:7" s="52" customFormat="1">
      <c r="A71" s="65" t="s">
        <v>48</v>
      </c>
      <c r="B71" s="51"/>
      <c r="C71" s="51"/>
      <c r="D71" s="51"/>
      <c r="E71" s="51"/>
      <c r="F71" s="51"/>
      <c r="G71" s="51"/>
    </row>
    <row r="72" spans="1:7" s="52" customFormat="1" ht="17.25" thickBot="1">
      <c r="A72" s="72"/>
      <c r="B72" s="72"/>
      <c r="C72" s="72"/>
      <c r="D72" s="72"/>
      <c r="E72" s="72"/>
      <c r="F72" s="72"/>
      <c r="G72" s="72"/>
    </row>
    <row r="73" spans="1:7" s="52" customFormat="1" ht="17.25" thickBot="1">
      <c r="A73" s="303"/>
      <c r="B73" s="303"/>
      <c r="C73" s="303"/>
      <c r="D73" s="303"/>
      <c r="E73" s="303"/>
      <c r="F73" s="303"/>
      <c r="G73" s="303"/>
    </row>
    <row r="74" spans="1:7" s="52" customFormat="1">
      <c r="A74" s="51"/>
      <c r="B74" s="51"/>
      <c r="C74" s="51"/>
      <c r="D74" s="51"/>
      <c r="E74" s="51"/>
      <c r="F74" s="51"/>
      <c r="G74" s="51"/>
    </row>
    <row r="75" spans="1:7" s="52" customFormat="1">
      <c r="A75" s="65" t="s">
        <v>71</v>
      </c>
      <c r="B75" s="51"/>
      <c r="C75" s="51"/>
      <c r="D75" s="51"/>
      <c r="E75" s="51"/>
      <c r="F75" s="51"/>
      <c r="G75" s="51"/>
    </row>
    <row r="76" spans="1:7" s="52" customFormat="1" ht="17.25" thickBot="1">
      <c r="A76" s="72"/>
      <c r="B76" s="72"/>
      <c r="C76" s="72"/>
      <c r="D76" s="51"/>
      <c r="E76" s="72"/>
      <c r="F76" s="72"/>
      <c r="G76" s="72"/>
    </row>
    <row r="77" spans="1:7" s="52" customFormat="1">
      <c r="A77" s="51"/>
      <c r="B77" s="51"/>
      <c r="C77" s="51"/>
      <c r="D77" s="51"/>
      <c r="E77" s="51"/>
      <c r="F77" s="51"/>
      <c r="G77" s="51"/>
    </row>
    <row r="78" spans="1:7" s="52" customFormat="1" ht="17.25" thickBot="1">
      <c r="A78" s="72"/>
      <c r="B78" s="72"/>
      <c r="C78" s="72"/>
      <c r="D78" s="51"/>
      <c r="E78" s="72"/>
      <c r="F78" s="72"/>
      <c r="G78" s="72"/>
    </row>
    <row r="79" spans="1:7" s="31" customFormat="1">
      <c r="A79" s="30"/>
      <c r="B79" s="30"/>
      <c r="C79" s="30"/>
      <c r="D79" s="30"/>
      <c r="E79" s="30"/>
      <c r="F79" s="30"/>
      <c r="G79" s="30"/>
    </row>
    <row r="80" spans="1:7" s="31" customFormat="1">
      <c r="A80" s="30"/>
      <c r="B80" s="30"/>
      <c r="C80" s="30"/>
      <c r="D80" s="30"/>
      <c r="E80" s="30"/>
      <c r="F80" s="30"/>
      <c r="G80" s="30"/>
    </row>
    <row r="81" spans="1:7" s="31" customFormat="1">
      <c r="A81" s="30"/>
      <c r="B81" s="30"/>
      <c r="C81" s="30"/>
      <c r="D81" s="30"/>
      <c r="E81" s="30"/>
      <c r="F81" s="30"/>
      <c r="G81" s="30"/>
    </row>
    <row r="82" spans="1:7" s="31" customFormat="1">
      <c r="A82" s="30"/>
      <c r="B82" s="30"/>
      <c r="C82" s="30"/>
      <c r="D82" s="30"/>
      <c r="E82" s="30"/>
      <c r="F82" s="30"/>
      <c r="G82" s="30"/>
    </row>
  </sheetData>
  <mergeCells count="32">
    <mergeCell ref="A41:G41"/>
    <mergeCell ref="A43:G43"/>
    <mergeCell ref="A45:B45"/>
    <mergeCell ref="C45:D45"/>
    <mergeCell ref="A54:B54"/>
    <mergeCell ref="C46:D46"/>
    <mergeCell ref="E46:E47"/>
    <mergeCell ref="C47:D47"/>
    <mergeCell ref="A50:B50"/>
    <mergeCell ref="A52:G52"/>
    <mergeCell ref="C50:D50"/>
    <mergeCell ref="C49:D49"/>
    <mergeCell ref="C48:D48"/>
    <mergeCell ref="A24:C24"/>
    <mergeCell ref="E24:G24"/>
    <mergeCell ref="A32:C32"/>
    <mergeCell ref="A35:G37"/>
    <mergeCell ref="E32:G32"/>
    <mergeCell ref="A20:G20"/>
    <mergeCell ref="A2:G2"/>
    <mergeCell ref="A8:G12"/>
    <mergeCell ref="A13:G16"/>
    <mergeCell ref="A17:G18"/>
    <mergeCell ref="A61:B61"/>
    <mergeCell ref="C61:D61"/>
    <mergeCell ref="E61:G61"/>
    <mergeCell ref="D69:E69"/>
    <mergeCell ref="A73:G73"/>
    <mergeCell ref="C64:D64"/>
    <mergeCell ref="C63:D63"/>
    <mergeCell ref="F63:G63"/>
    <mergeCell ref="A67:G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SIMULADOR DE CUOTA </vt:lpstr>
      <vt:lpstr>SOLICITUD DE CRÉDITO</vt:lpstr>
      <vt:lpstr>Información comité de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FEES</dc:creator>
  <cp:lastModifiedBy>FEES</cp:lastModifiedBy>
  <cp:lastPrinted>2020-02-22T15:12:52Z</cp:lastPrinted>
  <dcterms:created xsi:type="dcterms:W3CDTF">2018-03-02T14:51:17Z</dcterms:created>
  <dcterms:modified xsi:type="dcterms:W3CDTF">2020-03-05T16:02:51Z</dcterms:modified>
</cp:coreProperties>
</file>